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<sst xmlns="http://schemas.openxmlformats.org/spreadsheetml/2006/main" count="83" uniqueCount="71">
  <si>
    <t>BỘ GIÁO DỤC &amp; ĐÀO TẠO</t>
  </si>
  <si>
    <t>CỘNG HÒA XÃ HỘI CHỦ NGHĨA VIỆT NAM</t>
  </si>
  <si>
    <t>TRƯỜNG ĐẠI HỌC DUY TÂN</t>
  </si>
  <si>
    <t>Độc lập - Tự do - Hạnh phúc</t>
  </si>
  <si>
    <t>KẾT QUẢ RÈN LUYỆN TOÀN KHÓA HỌC</t>
  </si>
  <si>
    <t>KHOA: 2018 - Tuyển Sinh Đại Học Chính Quy</t>
  </si>
  <si>
    <t>KHỐI: K-24 - Kiến Trúc Chuẩn CSU (Đại Học - bậc Kiến Trúc Sư)</t>
  </si>
  <si>
    <t>(Ban hành kèm theo QĐ số:                                     /QĐ/ĐHDT ngày:                                              )</t>
  </si>
  <si>
    <t>TT</t>
  </si>
  <si>
    <t>MSSV</t>
  </si>
  <si>
    <t>Họ và Tên</t>
  </si>
  <si>
    <t>Ngày Sinh</t>
  </si>
  <si>
    <t>Lớp</t>
  </si>
  <si>
    <t>HK1</t>
  </si>
  <si>
    <t>HK2</t>
  </si>
  <si>
    <t>TB
năm</t>
  </si>
  <si>
    <t>HK3</t>
  </si>
  <si>
    <t>HK4</t>
  </si>
  <si>
    <t>HK5</t>
  </si>
  <si>
    <t>HK6</t>
  </si>
  <si>
    <t>HK7</t>
  </si>
  <si>
    <t>HK8</t>
  </si>
  <si>
    <t>HK9</t>
  </si>
  <si>
    <t>Toàn Khóa</t>
  </si>
  <si>
    <t>Điểm</t>
  </si>
  <si>
    <t>Xếp loại</t>
  </si>
  <si>
    <t>G. chú</t>
  </si>
  <si>
    <t>24214107111</t>
  </si>
  <si>
    <t>Đào Minh</t>
  </si>
  <si>
    <t>Duy</t>
  </si>
  <si>
    <t>K-24 - Kiến Trúc Chuẩn CSU (Đại Học - bậc Kiến Trúc Sư)</t>
  </si>
  <si>
    <t>Yếu</t>
  </si>
  <si>
    <t>24214103643</t>
  </si>
  <si>
    <t>Ngô Văn</t>
  </si>
  <si>
    <t>Khoa</t>
  </si>
  <si>
    <t>24214115581</t>
  </si>
  <si>
    <t>Phạm Văn</t>
  </si>
  <si>
    <t>Khoan</t>
  </si>
  <si>
    <t>24214107778</t>
  </si>
  <si>
    <t>Trương Hoàng</t>
  </si>
  <si>
    <t>Long</t>
  </si>
  <si>
    <t>24204104323</t>
  </si>
  <si>
    <t>Võ Thị</t>
  </si>
  <si>
    <t>Nhớ</t>
  </si>
  <si>
    <t>24214108350</t>
  </si>
  <si>
    <t>Đinh Văn</t>
  </si>
  <si>
    <t>Tân</t>
  </si>
  <si>
    <t>24214108106</t>
  </si>
  <si>
    <t>Nguyễn Thành</t>
  </si>
  <si>
    <t>Toàn</t>
  </si>
  <si>
    <t>24214107560</t>
  </si>
  <si>
    <t>Dương Quang</t>
  </si>
  <si>
    <t>Triều</t>
  </si>
  <si>
    <t>BẢNG TỔNG KẾT</t>
  </si>
  <si>
    <t>NGƯỜI LẬP BẢNG</t>
  </si>
  <si>
    <t>XẾP LOẠI</t>
  </si>
  <si>
    <t>SL</t>
  </si>
  <si>
    <t>TỶ LỆ (%)</t>
  </si>
  <si>
    <t>Xuất Sắc</t>
  </si>
  <si>
    <t>0%</t>
  </si>
  <si>
    <t>Tốt</t>
  </si>
  <si>
    <t>Khá</t>
  </si>
  <si>
    <t>TB</t>
  </si>
  <si>
    <t>100%</t>
  </si>
  <si>
    <t>Kém</t>
  </si>
  <si>
    <t>TỔNG</t>
  </si>
  <si>
    <t>100 %</t>
  </si>
  <si>
    <t>....................................., ngày........... tháng ........... năm ...................</t>
  </si>
  <si>
    <t>TRƯỞNG KHOA</t>
  </si>
  <si>
    <t>TRƯỞNG PHÒNG CTSV</t>
  </si>
  <si>
    <t>HIỆU TRƯỞNG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</si>
</sst>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#,##0.0"/>
  </numFmts>
  <fonts count="5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9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u val="single"/>
      <sz val="12"/>
      <color rgb="FF000000"/>
      <name val="Times New Roman"/>
      <family val="2"/>
    </font>
    <font>
      <b/>
      <sz val="14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7" fillId="0" borderId="11" xfId="0" applyNumberFormat="1" applyFont="1" applyBorder="1" applyAlignment="1" applyProtection="1">
      <alignment horizontal="left" vertical="center" wrapText="1" shrinkToFit="1" readingOrder="1"/>
      <protection/>
    </xf>
    <xf numFmtId="14" fontId="47" fillId="0" borderId="12" xfId="0" applyNumberFormat="1" applyFont="1" applyBorder="1" applyAlignment="1" applyProtection="1">
      <alignment horizontal="center" vertical="center" wrapText="1" shrinkToFit="1" readingOrder="1"/>
      <protection/>
    </xf>
    <xf numFmtId="3" fontId="47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7" fillId="0" borderId="12" xfId="0" applyNumberFormat="1" applyFont="1" applyBorder="1" applyAlignment="1" applyProtection="1" quotePrefix="1">
      <alignment horizontal="center" vertical="center" wrapText="1" shrinkToFit="1" readingOrder="1"/>
      <protection/>
    </xf>
    <xf numFmtId="0" fontId="46" fillId="0" borderId="13" xfId="0" applyNumberFormat="1" applyFont="1" applyBorder="1" applyAlignment="1" applyProtection="1">
      <alignment horizontal="left" vertical="center" wrapText="1" shrinkToFit="1" readingOrder="1"/>
      <protection/>
    </xf>
    <xf numFmtId="0" fontId="48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0" xfId="0" applyNumberFormat="1" applyFont="1" applyAlignment="1" applyProtection="1">
      <alignment horizontal="right" vertical="center" wrapText="1" shrinkToFit="1" readingOrder="1"/>
      <protection/>
    </xf>
    <xf numFmtId="0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46" fillId="0" borderId="15" xfId="0" applyNumberFormat="1" applyFont="1" applyBorder="1" applyAlignment="1" applyProtection="1">
      <alignment horizontal="left" vertical="center" wrapText="1" indent="1" shrinkToFit="1" readingOrder="1"/>
      <protection/>
    </xf>
    <xf numFmtId="0" fontId="48" fillId="0" borderId="16" xfId="0" applyNumberFormat="1" applyFont="1" applyBorder="1" applyAlignment="1" applyProtection="1">
      <alignment horizontal="center" vertical="center" wrapText="1" shrinkToFit="1" readingOrder="1"/>
      <protection/>
    </xf>
    <xf numFmtId="0" fontId="46" fillId="0" borderId="17" xfId="0" applyNumberFormat="1" applyFont="1" applyBorder="1" applyAlignment="1" applyProtection="1">
      <alignment horizontal="left" vertical="center" wrapText="1" indent="1" shrinkToFit="1" readingOrder="1"/>
      <protection/>
    </xf>
    <xf numFmtId="0" fontId="46" fillId="0" borderId="13" xfId="0" applyNumberFormat="1" applyFont="1" applyBorder="1" applyAlignment="1" applyProtection="1">
      <alignment horizontal="left" vertical="center" wrapText="1" indent="1" shrinkToFit="1" readingOrder="1"/>
      <protection/>
    </xf>
    <xf numFmtId="0" fontId="46" fillId="0" borderId="18" xfId="0" applyNumberFormat="1" applyFont="1" applyBorder="1" applyAlignment="1" applyProtection="1">
      <alignment horizontal="left" vertical="center" wrapText="1" indent="1" shrinkToFit="1" readingOrder="1"/>
      <protection/>
    </xf>
    <xf numFmtId="3" fontId="47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7" fillId="0" borderId="18" xfId="0" applyNumberFormat="1" applyFont="1" applyBorder="1" applyAlignment="1" applyProtection="1">
      <alignment horizontal="center" vertical="center" wrapText="1" shrinkToFit="1" readingOrder="1"/>
      <protection/>
    </xf>
    <xf numFmtId="0" fontId="47" fillId="0" borderId="19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0" xfId="0" applyNumberFormat="1" applyFont="1" applyAlignment="1" applyProtection="1">
      <alignment horizontal="left" vertical="center" wrapText="1" shrinkToFit="1" readingOrder="1"/>
      <protection/>
    </xf>
    <xf numFmtId="0" fontId="46" fillId="0" borderId="15" xfId="0" applyNumberFormat="1" applyFont="1" applyBorder="1" applyAlignment="1" applyProtection="1">
      <alignment horizontal="left" vertical="center" wrapText="1" shrinkToFit="1" readingOrder="1"/>
      <protection/>
    </xf>
    <xf numFmtId="0" fontId="46" fillId="0" borderId="16" xfId="0" applyNumberFormat="1" applyFont="1" applyBorder="1" applyAlignment="1" applyProtection="1">
      <alignment horizontal="center" vertical="center" wrapText="1" shrinkToFit="1" readingOrder="1"/>
      <protection/>
    </xf>
    <xf numFmtId="49" fontId="47" fillId="0" borderId="11" xfId="0" applyNumberFormat="1" applyFont="1" applyBorder="1" applyAlignment="1" applyProtection="1">
      <alignment horizontal="center" vertical="center" wrapText="1" shrinkToFit="1" readingOrder="1"/>
      <protection/>
    </xf>
    <xf numFmtId="49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46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0" borderId="0" xfId="0" applyNumberFormat="1" applyFont="1" applyAlignment="1" applyProtection="1">
      <alignment horizontal="center" vertical="center" wrapText="1" shrinkToFit="1" readingOrder="1"/>
      <protection/>
    </xf>
    <xf numFmtId="0" fontId="46" fillId="33" borderId="2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1" fillId="0" borderId="0" xfId="0" applyNumberFormat="1" applyFont="1" applyAlignment="1" applyProtection="1">
      <alignment horizontal="center" vertical="center" wrapText="1" shrinkToFit="1" readingOrder="1"/>
      <protection/>
    </xf>
    <xf numFmtId="0" fontId="52" fillId="0" borderId="0" xfId="0" applyNumberFormat="1" applyFont="1" applyAlignment="1" applyProtection="1">
      <alignment horizontal="center" vertical="center" wrapText="1" shrinkToFit="1" readingOrder="1"/>
      <protection/>
    </xf>
    <xf numFmtId="0" fontId="53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0" xfId="0" applyNumberFormat="1" applyFont="1" applyAlignment="1" applyProtection="1">
      <alignment horizontal="left" vertical="center" wrapText="1" shrinkToFi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5F5F5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V\DIEM%20REN%20LUYEN-FULL\DaTa1\Viec%20Phong%20CTSV\General\Diem%20Ren%20Luyen\DRL+QD%20theo%20tung%20NH\18-19\DRL%2018-19%20-%20DTQ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V\DIEM%20REN%20LUYEN-FULL\DaTa1\Viec%20Phong%20CTSV\General\Diem%20Ren%20Luyen\DRL+QD%20theo%20tung%20NH\19-20\DRL%2019-20%20DTQ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04"/>
      <sheetName val="Thống kê (2)"/>
      <sheetName val="K24TROY-TPM"/>
      <sheetName val="K24TROY-DLK"/>
      <sheetName val="K24KEU-QTH"/>
      <sheetName val="K23TROY-DLK"/>
      <sheetName val="K23TROY-TPM"/>
      <sheetName val="K23KEU-QTH"/>
      <sheetName val="K22TROY-TPM"/>
      <sheetName val="K22KEU-QTH"/>
      <sheetName val="K24PSUQTH"/>
      <sheetName val="K24PSUQNH"/>
      <sheetName val="K24PSUKKT"/>
      <sheetName val="K24CSUXDD"/>
      <sheetName val="K24CSUKTR"/>
      <sheetName val="K24CMUTTT"/>
      <sheetName val="K24CMUTPM"/>
      <sheetName val="K24CMUTMT"/>
      <sheetName val="K23PSUQTH"/>
      <sheetName val="K23PSUQNH"/>
      <sheetName val="K23PSUKKT"/>
      <sheetName val="K23CSUXDD"/>
      <sheetName val="K23CSUKTR"/>
      <sheetName val="K23CMUTTT"/>
      <sheetName val="K23CMUTPM"/>
      <sheetName val="K23CMUTMT"/>
      <sheetName val="K22PSUQTH"/>
      <sheetName val="K22PSUQNH"/>
      <sheetName val="K22PSUKKT"/>
      <sheetName val="K22CSUXDD"/>
      <sheetName val="K22CSUKTR"/>
      <sheetName val="K22CMUTPM"/>
      <sheetName val="K22CMUTTT"/>
      <sheetName val="K22CMUTMT"/>
      <sheetName val="K21CSUXDD"/>
      <sheetName val="K21PSUKTR"/>
      <sheetName val="BHYT 2018-2019"/>
    </sheetNames>
    <sheetDataSet>
      <sheetData sheetId="14">
        <row r="10">
          <cell r="B10">
            <v>24214107111</v>
          </cell>
          <cell r="C10" t="str">
            <v>Đào Minh</v>
          </cell>
          <cell r="D10" t="str">
            <v>Duy</v>
          </cell>
          <cell r="E10">
            <v>36659</v>
          </cell>
          <cell r="F10" t="str">
            <v>K24CSUKTR</v>
          </cell>
          <cell r="G10">
            <v>85</v>
          </cell>
          <cell r="H10">
            <v>95</v>
          </cell>
          <cell r="I10">
            <v>90</v>
          </cell>
          <cell r="J10" t="str">
            <v>X SẮC</v>
          </cell>
        </row>
        <row r="11">
          <cell r="B11">
            <v>24204115676</v>
          </cell>
          <cell r="C11" t="str">
            <v>Hoàng Thị</v>
          </cell>
          <cell r="D11" t="str">
            <v>Duyên</v>
          </cell>
          <cell r="E11">
            <v>36648</v>
          </cell>
          <cell r="F11" t="str">
            <v>K24CSUKTR</v>
          </cell>
          <cell r="G11">
            <v>90</v>
          </cell>
          <cell r="H11">
            <v>97</v>
          </cell>
          <cell r="I11">
            <v>93.5</v>
          </cell>
          <cell r="J11" t="str">
            <v>X SẮC</v>
          </cell>
        </row>
        <row r="12">
          <cell r="B12">
            <v>24214103643</v>
          </cell>
          <cell r="C12" t="str">
            <v>Ngô Văn</v>
          </cell>
          <cell r="D12" t="str">
            <v>Khoa</v>
          </cell>
          <cell r="E12">
            <v>36550</v>
          </cell>
          <cell r="F12" t="str">
            <v>K24CSUKTR</v>
          </cell>
          <cell r="G12">
            <v>85</v>
          </cell>
          <cell r="H12">
            <v>80</v>
          </cell>
          <cell r="I12">
            <v>82.5</v>
          </cell>
          <cell r="J12" t="str">
            <v>TỐT</v>
          </cell>
        </row>
        <row r="13">
          <cell r="B13">
            <v>24214115581</v>
          </cell>
          <cell r="C13" t="str">
            <v>Phạm Văn</v>
          </cell>
          <cell r="D13" t="str">
            <v>Khoan</v>
          </cell>
          <cell r="E13">
            <v>36710</v>
          </cell>
          <cell r="F13" t="str">
            <v>K24CSUKTR</v>
          </cell>
          <cell r="G13">
            <v>90</v>
          </cell>
          <cell r="H13">
            <v>92</v>
          </cell>
          <cell r="I13">
            <v>91</v>
          </cell>
          <cell r="J13" t="str">
            <v>X SẮC</v>
          </cell>
        </row>
        <row r="14">
          <cell r="B14">
            <v>24214107778</v>
          </cell>
          <cell r="C14" t="str">
            <v>Trương Hoàng</v>
          </cell>
          <cell r="D14" t="str">
            <v>Long</v>
          </cell>
          <cell r="E14">
            <v>36871</v>
          </cell>
          <cell r="F14" t="str">
            <v>K24CSUKTR</v>
          </cell>
          <cell r="G14">
            <v>70</v>
          </cell>
          <cell r="H14">
            <v>90</v>
          </cell>
          <cell r="I14">
            <v>80</v>
          </cell>
          <cell r="J14" t="str">
            <v>TỐT</v>
          </cell>
        </row>
        <row r="15">
          <cell r="B15">
            <v>24204104323</v>
          </cell>
          <cell r="C15" t="str">
            <v>Võ Thị</v>
          </cell>
          <cell r="D15" t="str">
            <v>Nhớ</v>
          </cell>
          <cell r="E15">
            <v>36628</v>
          </cell>
          <cell r="F15" t="str">
            <v>K24CSUKTR</v>
          </cell>
          <cell r="G15">
            <v>85</v>
          </cell>
          <cell r="H15">
            <v>87</v>
          </cell>
          <cell r="I15">
            <v>86</v>
          </cell>
          <cell r="J15" t="str">
            <v>TỐT</v>
          </cell>
        </row>
        <row r="16">
          <cell r="B16">
            <v>24214108350</v>
          </cell>
          <cell r="C16" t="str">
            <v>Đinh Văn</v>
          </cell>
          <cell r="D16" t="str">
            <v>Tân</v>
          </cell>
          <cell r="E16">
            <v>36848</v>
          </cell>
          <cell r="F16" t="str">
            <v>K24CSUKTR</v>
          </cell>
          <cell r="G16">
            <v>85</v>
          </cell>
          <cell r="H16">
            <v>92</v>
          </cell>
          <cell r="I16">
            <v>88.5</v>
          </cell>
          <cell r="J16" t="str">
            <v>TỐT</v>
          </cell>
        </row>
        <row r="17">
          <cell r="B17">
            <v>24214108106</v>
          </cell>
          <cell r="C17" t="str">
            <v>Nguyễn Thành</v>
          </cell>
          <cell r="D17" t="str">
            <v>Toàn</v>
          </cell>
          <cell r="E17">
            <v>36828</v>
          </cell>
          <cell r="F17" t="str">
            <v>K24CSUKTR</v>
          </cell>
          <cell r="G17">
            <v>88</v>
          </cell>
          <cell r="H17">
            <v>90</v>
          </cell>
          <cell r="I17">
            <v>89</v>
          </cell>
          <cell r="J17" t="str">
            <v>TỐT</v>
          </cell>
        </row>
        <row r="18">
          <cell r="B18">
            <v>24214107560</v>
          </cell>
          <cell r="C18" t="str">
            <v>Dương Quang</v>
          </cell>
          <cell r="D18" t="str">
            <v>Triều</v>
          </cell>
          <cell r="E18">
            <v>36789</v>
          </cell>
          <cell r="F18" t="str">
            <v>K24CSUKTR</v>
          </cell>
          <cell r="G18">
            <v>85</v>
          </cell>
          <cell r="H18">
            <v>92</v>
          </cell>
          <cell r="I18">
            <v>88.5</v>
          </cell>
          <cell r="J18" t="str">
            <v>TỐT</v>
          </cell>
        </row>
        <row r="19">
          <cell r="B19">
            <v>24214116431</v>
          </cell>
          <cell r="C19" t="str">
            <v>Hoàng Kim</v>
          </cell>
          <cell r="D19" t="str">
            <v>Triều</v>
          </cell>
          <cell r="E19">
            <v>36690</v>
          </cell>
          <cell r="F19" t="str">
            <v>K24CSUKTR</v>
          </cell>
          <cell r="G19">
            <v>0</v>
          </cell>
          <cell r="H19">
            <v>0</v>
          </cell>
          <cell r="I19">
            <v>0</v>
          </cell>
          <cell r="J19" t="str">
            <v>KÉM</v>
          </cell>
        </row>
        <row r="20">
          <cell r="B20">
            <v>2021416026</v>
          </cell>
          <cell r="C20" t="str">
            <v>Bùi Hoàng</v>
          </cell>
          <cell r="D20" t="str">
            <v>Phi</v>
          </cell>
          <cell r="E20">
            <v>35124</v>
          </cell>
          <cell r="F20" t="str">
            <v>K24CSUKTR</v>
          </cell>
          <cell r="G20">
            <v>77</v>
          </cell>
          <cell r="H20">
            <v>0</v>
          </cell>
          <cell r="I20">
            <v>38.5</v>
          </cell>
          <cell r="J20" t="str">
            <v>YẾU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L04"/>
      <sheetName val="Thống kê hk1"/>
      <sheetName val="Thống kê hk2"/>
      <sheetName val="K25KEU-QTH"/>
      <sheetName val="K25TROY-TPM"/>
      <sheetName val="K25TROY-DLK"/>
      <sheetName val="K24TROY-TPM"/>
      <sheetName val="K24TROY-DLK"/>
      <sheetName val="K24KEU-QTH"/>
      <sheetName val="K23TROY-DLK"/>
      <sheetName val="K23TROY-TPM"/>
      <sheetName val="K23KEU-QTH"/>
      <sheetName val="K25CMUTPM"/>
      <sheetName val="K25CMUTAM"/>
      <sheetName val="K25CMUTTT"/>
      <sheetName val="K25CSUKTR"/>
      <sheetName val="K25CSUXDD"/>
      <sheetName val="K25PSUKKT"/>
      <sheetName val="K25PSUQNH"/>
      <sheetName val="K25PSUQTH"/>
      <sheetName val="K24PSUQTH"/>
      <sheetName val="K24PSUQNH"/>
      <sheetName val="K24PSUKKT"/>
      <sheetName val="K24CSUXDD"/>
      <sheetName val="K24CSUKTR"/>
      <sheetName val="K24CMUTTT"/>
      <sheetName val="K24CMUTPM"/>
      <sheetName val="K24CMUTMT"/>
      <sheetName val="K23PSUQTH"/>
      <sheetName val="K23PSUQNH"/>
      <sheetName val="K23PSUKKT"/>
      <sheetName val="K23CSUXDD"/>
      <sheetName val="K23CSUKTR"/>
      <sheetName val="K23CMUTTT"/>
      <sheetName val="K23CMUTPM"/>
      <sheetName val="K23CMUTMT"/>
      <sheetName val="K22CSUXDD"/>
      <sheetName val="K22CSUKTR"/>
    </sheetNames>
    <sheetDataSet>
      <sheetData sheetId="24">
        <row r="10">
          <cell r="B10">
            <v>24214107111</v>
          </cell>
          <cell r="C10" t="str">
            <v>Đào Minh</v>
          </cell>
          <cell r="D10" t="str">
            <v>Duy</v>
          </cell>
          <cell r="E10">
            <v>36659</v>
          </cell>
          <cell r="F10" t="str">
            <v>K24CSUKTR</v>
          </cell>
          <cell r="G10">
            <v>93</v>
          </cell>
          <cell r="H10">
            <v>85</v>
          </cell>
          <cell r="I10">
            <v>89</v>
          </cell>
          <cell r="J10" t="str">
            <v>TỐT</v>
          </cell>
        </row>
        <row r="11">
          <cell r="B11">
            <v>24204115676</v>
          </cell>
          <cell r="C11" t="str">
            <v>Hoàng Thị</v>
          </cell>
          <cell r="D11" t="str">
            <v>Duyên</v>
          </cell>
          <cell r="E11">
            <v>36648</v>
          </cell>
          <cell r="F11" t="str">
            <v>K24CSUKTR</v>
          </cell>
          <cell r="G11">
            <v>95</v>
          </cell>
          <cell r="H11">
            <v>97</v>
          </cell>
          <cell r="I11">
            <v>96</v>
          </cell>
          <cell r="J11" t="str">
            <v>X SẮC</v>
          </cell>
        </row>
        <row r="12">
          <cell r="B12">
            <v>24214103643</v>
          </cell>
          <cell r="C12" t="str">
            <v>Ngô Văn</v>
          </cell>
          <cell r="D12" t="str">
            <v>Khoa</v>
          </cell>
          <cell r="E12">
            <v>36550</v>
          </cell>
          <cell r="F12" t="str">
            <v>K24CSUKTR</v>
          </cell>
          <cell r="G12">
            <v>85</v>
          </cell>
          <cell r="H12">
            <v>87</v>
          </cell>
          <cell r="I12">
            <v>86</v>
          </cell>
          <cell r="J12" t="str">
            <v>TỐT</v>
          </cell>
        </row>
        <row r="13">
          <cell r="B13">
            <v>24214115581</v>
          </cell>
          <cell r="C13" t="str">
            <v>Phạm Văn</v>
          </cell>
          <cell r="D13" t="str">
            <v>Khoan</v>
          </cell>
          <cell r="E13">
            <v>36710</v>
          </cell>
          <cell r="F13" t="str">
            <v>K24CSUKTR</v>
          </cell>
          <cell r="G13">
            <v>85</v>
          </cell>
          <cell r="H13">
            <v>85</v>
          </cell>
          <cell r="I13">
            <v>85</v>
          </cell>
          <cell r="J13" t="str">
            <v>TỐT</v>
          </cell>
        </row>
        <row r="14">
          <cell r="B14">
            <v>24214107778</v>
          </cell>
          <cell r="C14" t="str">
            <v>Trương Hoàng</v>
          </cell>
          <cell r="D14" t="str">
            <v>Long</v>
          </cell>
          <cell r="E14">
            <v>36871</v>
          </cell>
          <cell r="F14" t="str">
            <v>K24CSUKTR</v>
          </cell>
          <cell r="G14">
            <v>80</v>
          </cell>
          <cell r="H14">
            <v>85</v>
          </cell>
          <cell r="I14">
            <v>82.5</v>
          </cell>
          <cell r="J14" t="str">
            <v>TỐT</v>
          </cell>
        </row>
        <row r="15">
          <cell r="B15">
            <v>24204104323</v>
          </cell>
          <cell r="C15" t="str">
            <v>Võ Thị</v>
          </cell>
          <cell r="D15" t="str">
            <v>Nhớ</v>
          </cell>
          <cell r="E15">
            <v>36628</v>
          </cell>
          <cell r="F15" t="str">
            <v>K24CSUKTR</v>
          </cell>
          <cell r="G15">
            <v>87</v>
          </cell>
          <cell r="H15">
            <v>87</v>
          </cell>
          <cell r="I15">
            <v>87</v>
          </cell>
          <cell r="J15" t="str">
            <v>TỐT</v>
          </cell>
        </row>
        <row r="16">
          <cell r="B16">
            <v>24214108350</v>
          </cell>
          <cell r="C16" t="str">
            <v>Đinh Văn</v>
          </cell>
          <cell r="D16" t="str">
            <v>Tân</v>
          </cell>
          <cell r="E16">
            <v>36848</v>
          </cell>
          <cell r="F16" t="str">
            <v>K24CSUKTR</v>
          </cell>
          <cell r="G16">
            <v>85</v>
          </cell>
          <cell r="H16">
            <v>87</v>
          </cell>
          <cell r="I16">
            <v>86</v>
          </cell>
          <cell r="J16" t="str">
            <v>TỐT</v>
          </cell>
        </row>
        <row r="17">
          <cell r="B17">
            <v>24214108106</v>
          </cell>
          <cell r="C17" t="str">
            <v>Nguyễn Thành</v>
          </cell>
          <cell r="D17" t="str">
            <v>Toàn</v>
          </cell>
          <cell r="E17">
            <v>36828</v>
          </cell>
          <cell r="F17" t="str">
            <v>K24CSUKTR</v>
          </cell>
          <cell r="G17">
            <v>85</v>
          </cell>
          <cell r="H17">
            <v>87</v>
          </cell>
          <cell r="I17">
            <v>86</v>
          </cell>
          <cell r="J17" t="str">
            <v>TỐT</v>
          </cell>
        </row>
        <row r="18">
          <cell r="B18">
            <v>24214107560</v>
          </cell>
          <cell r="C18" t="str">
            <v>Dương Quang</v>
          </cell>
          <cell r="D18" t="str">
            <v>Triều</v>
          </cell>
          <cell r="E18">
            <v>36789</v>
          </cell>
          <cell r="F18" t="str">
            <v>K24CSUKTR</v>
          </cell>
          <cell r="G18">
            <v>85</v>
          </cell>
          <cell r="H18">
            <v>80</v>
          </cell>
          <cell r="I18">
            <v>82.5</v>
          </cell>
          <cell r="J18" t="str">
            <v>TỐT</v>
          </cell>
        </row>
        <row r="19">
          <cell r="B19">
            <v>2021416026</v>
          </cell>
          <cell r="C19" t="str">
            <v>Bùi Hoàng</v>
          </cell>
          <cell r="D19" t="str">
            <v>Phi</v>
          </cell>
          <cell r="E19">
            <v>35124</v>
          </cell>
          <cell r="F19" t="str">
            <v>K24CSUKTR</v>
          </cell>
          <cell r="G19">
            <v>0</v>
          </cell>
          <cell r="H19">
            <v>0</v>
          </cell>
          <cell r="I19">
            <v>0</v>
          </cell>
          <cell r="J19" t="str">
            <v>KÉM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K28"/>
  <sheetViews>
    <sheetView showGridLines="0" tabSelected="1" zoomScalePageLayoutView="0" workbookViewId="0" topLeftCell="A1">
      <selection activeCell="AN12" sqref="AN12"/>
    </sheetView>
  </sheetViews>
  <sheetFormatPr defaultColWidth="9.140625" defaultRowHeight="15"/>
  <cols>
    <col min="1" max="1" width="1.421875" style="0" customWidth="1"/>
    <col min="2" max="2" width="2.421875" style="0" customWidth="1"/>
    <col min="3" max="3" width="5.57421875" style="0" customWidth="1"/>
    <col min="4" max="4" width="5.7109375" style="0" customWidth="1"/>
    <col min="5" max="5" width="4.7109375" style="0" customWidth="1"/>
    <col min="6" max="6" width="1.28515625" style="0" customWidth="1"/>
    <col min="7" max="7" width="7.8515625" style="0" customWidth="1"/>
    <col min="8" max="8" width="4.8515625" style="0" customWidth="1"/>
    <col min="9" max="9" width="0.2890625" style="0" customWidth="1"/>
    <col min="10" max="10" width="8.00390625" style="0" customWidth="1"/>
    <col min="11" max="11" width="11.8515625" style="0" customWidth="1"/>
    <col min="12" max="12" width="8.7109375" style="0" customWidth="1"/>
    <col min="13" max="13" width="3.421875" style="0" customWidth="1"/>
    <col min="14" max="15" width="4.8515625" style="0" customWidth="1"/>
    <col min="16" max="16" width="2.8515625" style="0" hidden="1" customWidth="1"/>
    <col min="17" max="17" width="1.8515625" style="0" hidden="1" customWidth="1"/>
    <col min="18" max="18" width="4.8515625" style="0" customWidth="1"/>
    <col min="19" max="19" width="4.7109375" style="0" customWidth="1"/>
    <col min="20" max="20" width="4.8515625" style="0" hidden="1" customWidth="1"/>
    <col min="21" max="21" width="4.8515625" style="0" customWidth="1"/>
    <col min="22" max="22" width="4.7109375" style="0" customWidth="1"/>
    <col min="23" max="23" width="4.8515625" style="0" hidden="1" customWidth="1"/>
    <col min="24" max="24" width="4.7109375" style="0" customWidth="1"/>
    <col min="25" max="25" width="4.8515625" style="0" customWidth="1"/>
    <col min="26" max="26" width="0.42578125" style="0" customWidth="1"/>
    <col min="27" max="27" width="2.421875" style="0" customWidth="1"/>
    <col min="28" max="28" width="2.28125" style="0" customWidth="1"/>
    <col min="29" max="29" width="2.421875" style="0" customWidth="1"/>
    <col min="30" max="30" width="3.00390625" style="0" customWidth="1"/>
    <col min="31" max="31" width="1.8515625" style="0" customWidth="1"/>
    <col min="32" max="32" width="5.140625" style="0" customWidth="1"/>
    <col min="33" max="33" width="1.7109375" style="0" customWidth="1"/>
    <col min="34" max="34" width="5.8515625" style="0" customWidth="1"/>
    <col min="35" max="35" width="5.421875" style="0" customWidth="1"/>
    <col min="36" max="36" width="1.1484375" style="0" customWidth="1"/>
    <col min="37" max="37" width="0.13671875" style="0" customWidth="1"/>
  </cols>
  <sheetData>
    <row r="1" spans="1:37" ht="18" customHeight="1">
      <c r="A1" s="9" t="s">
        <v>0</v>
      </c>
      <c r="B1" s="9"/>
      <c r="C1" s="9"/>
      <c r="D1" s="9"/>
      <c r="E1" s="9"/>
      <c r="F1" s="9"/>
      <c r="G1" s="9"/>
      <c r="H1" s="29" t="s">
        <v>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8" customHeight="1">
      <c r="A2" s="9" t="s">
        <v>2</v>
      </c>
      <c r="B2" s="9"/>
      <c r="C2" s="9"/>
      <c r="D2" s="9"/>
      <c r="E2" s="9"/>
      <c r="F2" s="9"/>
      <c r="G2" s="9"/>
      <c r="H2" s="30" t="s">
        <v>3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6" ht="18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4:37" ht="18" customHeight="1">
      <c r="D4" s="32" t="s">
        <v>5</v>
      </c>
      <c r="E4" s="32"/>
      <c r="F4" s="32"/>
      <c r="G4" s="32"/>
      <c r="H4" s="32"/>
      <c r="I4" s="32"/>
      <c r="J4" s="32"/>
      <c r="K4" s="32"/>
      <c r="L4" s="32"/>
      <c r="M4" s="32"/>
      <c r="N4" s="32" t="s">
        <v>6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8" customHeight="1">
      <c r="A5" s="27" t="s">
        <v>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ht="14.25" customHeight="1">
      <c r="A6" s="26" t="s">
        <v>8</v>
      </c>
      <c r="B6" s="26"/>
      <c r="C6" s="28" t="s">
        <v>9</v>
      </c>
      <c r="D6" s="28"/>
      <c r="E6" s="24" t="s">
        <v>10</v>
      </c>
      <c r="F6" s="24"/>
      <c r="G6" s="24"/>
      <c r="H6" s="24"/>
      <c r="I6" s="24"/>
      <c r="J6" s="24"/>
      <c r="K6" s="24" t="s">
        <v>11</v>
      </c>
      <c r="L6" s="24" t="s">
        <v>12</v>
      </c>
      <c r="M6" s="24"/>
      <c r="N6" s="24" t="s">
        <v>13</v>
      </c>
      <c r="O6" s="24" t="s">
        <v>14</v>
      </c>
      <c r="P6" s="24"/>
      <c r="Q6" s="24"/>
      <c r="R6" s="24" t="s">
        <v>16</v>
      </c>
      <c r="S6" s="24" t="s">
        <v>17</v>
      </c>
      <c r="T6" s="24" t="s">
        <v>15</v>
      </c>
      <c r="U6" s="24" t="s">
        <v>18</v>
      </c>
      <c r="V6" s="24" t="s">
        <v>19</v>
      </c>
      <c r="W6" s="24" t="s">
        <v>15</v>
      </c>
      <c r="X6" s="24" t="s">
        <v>20</v>
      </c>
      <c r="Y6" s="24" t="s">
        <v>21</v>
      </c>
      <c r="Z6" s="24"/>
      <c r="AA6" s="24"/>
      <c r="AB6" s="24" t="s">
        <v>22</v>
      </c>
      <c r="AC6" s="24"/>
      <c r="AD6" s="24"/>
      <c r="AE6" s="24"/>
      <c r="AF6" s="25" t="s">
        <v>23</v>
      </c>
      <c r="AG6" s="25"/>
      <c r="AH6" s="25"/>
      <c r="AI6" s="25"/>
      <c r="AJ6" s="25"/>
      <c r="AK6" s="25"/>
    </row>
    <row r="7" spans="1:37" ht="14.25" customHeight="1">
      <c r="A7" s="26"/>
      <c r="B7" s="26"/>
      <c r="C7" s="28"/>
      <c r="D7" s="28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1" t="s">
        <v>24</v>
      </c>
      <c r="AG7" s="24" t="s">
        <v>25</v>
      </c>
      <c r="AH7" s="24"/>
      <c r="AI7" s="26" t="s">
        <v>26</v>
      </c>
      <c r="AJ7" s="26"/>
      <c r="AK7" s="26"/>
    </row>
    <row r="8" spans="1:37" ht="33" customHeight="1">
      <c r="A8" s="16">
        <v>1</v>
      </c>
      <c r="B8" s="16"/>
      <c r="C8" s="22" t="s">
        <v>27</v>
      </c>
      <c r="D8" s="22"/>
      <c r="E8" s="23" t="s">
        <v>28</v>
      </c>
      <c r="F8" s="23"/>
      <c r="G8" s="23"/>
      <c r="H8" s="23"/>
      <c r="I8" s="23"/>
      <c r="J8" s="2" t="s">
        <v>29</v>
      </c>
      <c r="K8" s="3">
        <v>36659</v>
      </c>
      <c r="L8" s="23" t="s">
        <v>30</v>
      </c>
      <c r="M8" s="23"/>
      <c r="N8" s="5">
        <f>VLOOKUP(VALUE(C8),'[1]K24CSUKTR'!$B$10:$J$20,6,0)</f>
        <v>85</v>
      </c>
      <c r="O8" s="4">
        <f>VLOOKUP(VALUE(C8),'[1]K24CSUKTR'!$B$10:$J$20,7,0)</f>
        <v>95</v>
      </c>
      <c r="P8" s="15"/>
      <c r="Q8" s="15"/>
      <c r="R8" s="4">
        <f>VLOOKUP(VALUE(C8),'[2]K24CSUKTR'!$B$10:$J$19,6,0)</f>
        <v>93</v>
      </c>
      <c r="S8" s="4">
        <f>VLOOKUP(VALUE(C8),'[2]K24CSUKTR'!$B$10:$J$19,7,0)</f>
        <v>85</v>
      </c>
      <c r="T8" s="4">
        <v>0</v>
      </c>
      <c r="U8" s="4">
        <v>88</v>
      </c>
      <c r="V8" s="4">
        <v>87</v>
      </c>
      <c r="W8" s="4">
        <v>87.5</v>
      </c>
      <c r="X8" s="4">
        <v>90</v>
      </c>
      <c r="Y8" s="4">
        <v>89</v>
      </c>
      <c r="Z8" s="15"/>
      <c r="AA8" s="15"/>
      <c r="AB8" s="15">
        <v>87</v>
      </c>
      <c r="AC8" s="15"/>
      <c r="AD8" s="15"/>
      <c r="AE8" s="15"/>
      <c r="AF8" s="4">
        <f>(N8+O8+R8+S8+U8+V8+X8+Y8+AB8)/9</f>
        <v>88.77777777777777</v>
      </c>
      <c r="AG8" s="16" t="str">
        <f>IF(AF8&gt;=90,"Xuất Sắc",IF(AF8&gt;=80,"Tốt",IF(AF8&gt;=65,"Khá",IF(AF8&gt;=50,"TB",IF(AF8&gt;=35,"Yếu","Kém")))))</f>
        <v>Tốt</v>
      </c>
      <c r="AH8" s="16"/>
      <c r="AI8" s="17"/>
      <c r="AJ8" s="17"/>
      <c r="AK8" s="17"/>
    </row>
    <row r="9" spans="1:37" ht="33" customHeight="1">
      <c r="A9" s="16">
        <v>2</v>
      </c>
      <c r="B9" s="16"/>
      <c r="C9" s="22" t="s">
        <v>32</v>
      </c>
      <c r="D9" s="22"/>
      <c r="E9" s="23" t="s">
        <v>33</v>
      </c>
      <c r="F9" s="23"/>
      <c r="G9" s="23"/>
      <c r="H9" s="23"/>
      <c r="I9" s="23"/>
      <c r="J9" s="2" t="s">
        <v>34</v>
      </c>
      <c r="K9" s="3">
        <v>36550</v>
      </c>
      <c r="L9" s="23" t="s">
        <v>30</v>
      </c>
      <c r="M9" s="23"/>
      <c r="N9" s="5">
        <f>VLOOKUP(VALUE(C9),'[1]K24CSUKTR'!$B$10:$J$20,6,0)</f>
        <v>85</v>
      </c>
      <c r="O9" s="4">
        <f>VLOOKUP(VALUE(C9),'[1]K24CSUKTR'!$B$10:$J$20,7,0)</f>
        <v>80</v>
      </c>
      <c r="P9" s="15"/>
      <c r="Q9" s="15"/>
      <c r="R9" s="4">
        <f>VLOOKUP(VALUE(C9),'[2]K24CSUKTR'!$B$10:$J$19,6,0)</f>
        <v>85</v>
      </c>
      <c r="S9" s="4">
        <f>VLOOKUP(VALUE(C9),'[2]K24CSUKTR'!$B$10:$J$19,7,0)</f>
        <v>87</v>
      </c>
      <c r="T9" s="4">
        <v>0</v>
      </c>
      <c r="U9" s="4">
        <v>85</v>
      </c>
      <c r="V9" s="4">
        <v>85</v>
      </c>
      <c r="W9" s="4">
        <v>85</v>
      </c>
      <c r="X9" s="4">
        <v>92</v>
      </c>
      <c r="Y9" s="4">
        <v>87</v>
      </c>
      <c r="Z9" s="15"/>
      <c r="AA9" s="15"/>
      <c r="AB9" s="15">
        <v>85</v>
      </c>
      <c r="AC9" s="15"/>
      <c r="AD9" s="15"/>
      <c r="AE9" s="15"/>
      <c r="AF9" s="4">
        <f aca="true" t="shared" si="0" ref="AF9:AF15">(N9+O9+R9+S9+U9+V9+X9+Y9+AB9)/9</f>
        <v>85.66666666666667</v>
      </c>
      <c r="AG9" s="16" t="str">
        <f aca="true" t="shared" si="1" ref="AG9:AG15">IF(AF9&gt;=90,"Xuất Sắc",IF(AF9&gt;=80,"Tốt",IF(AF9&gt;=65,"Khá",IF(AF9&gt;=50,"TB",IF(AF9&gt;=35,"Yếu","Kém")))))</f>
        <v>Tốt</v>
      </c>
      <c r="AH9" s="16"/>
      <c r="AI9" s="17"/>
      <c r="AJ9" s="17"/>
      <c r="AK9" s="17"/>
    </row>
    <row r="10" spans="1:37" ht="33" customHeight="1">
      <c r="A10" s="16">
        <v>3</v>
      </c>
      <c r="B10" s="16"/>
      <c r="C10" s="22" t="s">
        <v>35</v>
      </c>
      <c r="D10" s="22"/>
      <c r="E10" s="23" t="s">
        <v>36</v>
      </c>
      <c r="F10" s="23"/>
      <c r="G10" s="23"/>
      <c r="H10" s="23"/>
      <c r="I10" s="23"/>
      <c r="J10" s="2" t="s">
        <v>37</v>
      </c>
      <c r="K10" s="3">
        <v>36710</v>
      </c>
      <c r="L10" s="23" t="s">
        <v>30</v>
      </c>
      <c r="M10" s="23"/>
      <c r="N10" s="5">
        <f>VLOOKUP(VALUE(C10),'[1]K24CSUKTR'!$B$10:$J$20,6,0)</f>
        <v>90</v>
      </c>
      <c r="O10" s="4">
        <f>VLOOKUP(VALUE(C10),'[1]K24CSUKTR'!$B$10:$J$20,7,0)</f>
        <v>92</v>
      </c>
      <c r="P10" s="15"/>
      <c r="Q10" s="15"/>
      <c r="R10" s="4">
        <f>VLOOKUP(VALUE(C10),'[2]K24CSUKTR'!$B$10:$J$19,6,0)</f>
        <v>85</v>
      </c>
      <c r="S10" s="4">
        <f>VLOOKUP(VALUE(C10),'[2]K24CSUKTR'!$B$10:$J$19,7,0)</f>
        <v>85</v>
      </c>
      <c r="T10" s="4">
        <v>0</v>
      </c>
      <c r="U10" s="4">
        <v>85</v>
      </c>
      <c r="V10" s="4">
        <v>67</v>
      </c>
      <c r="W10" s="4">
        <v>76</v>
      </c>
      <c r="X10" s="4">
        <v>87</v>
      </c>
      <c r="Y10" s="4">
        <v>87</v>
      </c>
      <c r="Z10" s="15"/>
      <c r="AA10" s="15"/>
      <c r="AB10" s="15">
        <v>80</v>
      </c>
      <c r="AC10" s="15"/>
      <c r="AD10" s="15"/>
      <c r="AE10" s="15"/>
      <c r="AF10" s="4">
        <f t="shared" si="0"/>
        <v>84.22222222222223</v>
      </c>
      <c r="AG10" s="16" t="str">
        <f t="shared" si="1"/>
        <v>Tốt</v>
      </c>
      <c r="AH10" s="16"/>
      <c r="AI10" s="17"/>
      <c r="AJ10" s="17"/>
      <c r="AK10" s="17"/>
    </row>
    <row r="11" spans="1:37" ht="33" customHeight="1">
      <c r="A11" s="16">
        <v>4</v>
      </c>
      <c r="B11" s="16"/>
      <c r="C11" s="22" t="s">
        <v>38</v>
      </c>
      <c r="D11" s="22"/>
      <c r="E11" s="23" t="s">
        <v>39</v>
      </c>
      <c r="F11" s="23"/>
      <c r="G11" s="23"/>
      <c r="H11" s="23"/>
      <c r="I11" s="23"/>
      <c r="J11" s="2" t="s">
        <v>40</v>
      </c>
      <c r="K11" s="3">
        <v>36871</v>
      </c>
      <c r="L11" s="23" t="s">
        <v>30</v>
      </c>
      <c r="M11" s="23"/>
      <c r="N11" s="5">
        <f>VLOOKUP(VALUE(C11),'[1]K24CSUKTR'!$B$10:$J$20,6,0)</f>
        <v>70</v>
      </c>
      <c r="O11" s="4">
        <f>VLOOKUP(VALUE(C11),'[1]K24CSUKTR'!$B$10:$J$20,7,0)</f>
        <v>90</v>
      </c>
      <c r="P11" s="15"/>
      <c r="Q11" s="15"/>
      <c r="R11" s="4">
        <f>VLOOKUP(VALUE(C11),'[2]K24CSUKTR'!$B$10:$J$19,6,0)</f>
        <v>80</v>
      </c>
      <c r="S11" s="4">
        <f>VLOOKUP(VALUE(C11),'[2]K24CSUKTR'!$B$10:$J$19,7,0)</f>
        <v>85</v>
      </c>
      <c r="T11" s="4">
        <v>0</v>
      </c>
      <c r="U11" s="4">
        <v>85</v>
      </c>
      <c r="V11" s="4">
        <v>82</v>
      </c>
      <c r="W11" s="4">
        <v>83.5</v>
      </c>
      <c r="X11" s="4">
        <v>85</v>
      </c>
      <c r="Y11" s="4">
        <v>83</v>
      </c>
      <c r="Z11" s="15"/>
      <c r="AA11" s="15"/>
      <c r="AB11" s="15">
        <v>80</v>
      </c>
      <c r="AC11" s="15"/>
      <c r="AD11" s="15"/>
      <c r="AE11" s="15"/>
      <c r="AF11" s="4">
        <f t="shared" si="0"/>
        <v>82.22222222222223</v>
      </c>
      <c r="AG11" s="16" t="str">
        <f t="shared" si="1"/>
        <v>Tốt</v>
      </c>
      <c r="AH11" s="16"/>
      <c r="AI11" s="17"/>
      <c r="AJ11" s="17"/>
      <c r="AK11" s="17"/>
    </row>
    <row r="12" spans="1:37" ht="33" customHeight="1">
      <c r="A12" s="16">
        <v>5</v>
      </c>
      <c r="B12" s="16"/>
      <c r="C12" s="22" t="s">
        <v>41</v>
      </c>
      <c r="D12" s="22"/>
      <c r="E12" s="23" t="s">
        <v>42</v>
      </c>
      <c r="F12" s="23"/>
      <c r="G12" s="23"/>
      <c r="H12" s="23"/>
      <c r="I12" s="23"/>
      <c r="J12" s="2" t="s">
        <v>43</v>
      </c>
      <c r="K12" s="3">
        <v>36628</v>
      </c>
      <c r="L12" s="23" t="s">
        <v>30</v>
      </c>
      <c r="M12" s="23"/>
      <c r="N12" s="5">
        <f>VLOOKUP(VALUE(C12),'[1]K24CSUKTR'!$B$10:$J$20,6,0)</f>
        <v>85</v>
      </c>
      <c r="O12" s="4">
        <f>VLOOKUP(VALUE(C12),'[1]K24CSUKTR'!$B$10:$J$20,7,0)</f>
        <v>87</v>
      </c>
      <c r="P12" s="15"/>
      <c r="Q12" s="15"/>
      <c r="R12" s="4">
        <f>VLOOKUP(VALUE(C12),'[2]K24CSUKTR'!$B$10:$J$19,6,0)</f>
        <v>87</v>
      </c>
      <c r="S12" s="4">
        <f>VLOOKUP(VALUE(C12),'[2]K24CSUKTR'!$B$10:$J$19,7,0)</f>
        <v>87</v>
      </c>
      <c r="T12" s="4">
        <v>0</v>
      </c>
      <c r="U12" s="4">
        <v>82</v>
      </c>
      <c r="V12" s="4">
        <v>86</v>
      </c>
      <c r="W12" s="4">
        <v>84</v>
      </c>
      <c r="X12" s="4">
        <v>93</v>
      </c>
      <c r="Y12" s="4">
        <v>87</v>
      </c>
      <c r="Z12" s="15"/>
      <c r="AA12" s="15"/>
      <c r="AB12" s="15">
        <v>90</v>
      </c>
      <c r="AC12" s="15"/>
      <c r="AD12" s="15"/>
      <c r="AE12" s="15"/>
      <c r="AF12" s="4">
        <f t="shared" si="0"/>
        <v>87.11111111111111</v>
      </c>
      <c r="AG12" s="16" t="str">
        <f t="shared" si="1"/>
        <v>Tốt</v>
      </c>
      <c r="AH12" s="16"/>
      <c r="AI12" s="17"/>
      <c r="AJ12" s="17"/>
      <c r="AK12" s="17"/>
    </row>
    <row r="13" spans="1:37" ht="33" customHeight="1">
      <c r="A13" s="16">
        <v>6</v>
      </c>
      <c r="B13" s="16"/>
      <c r="C13" s="22" t="s">
        <v>44</v>
      </c>
      <c r="D13" s="22"/>
      <c r="E13" s="23" t="s">
        <v>45</v>
      </c>
      <c r="F13" s="23"/>
      <c r="G13" s="23"/>
      <c r="H13" s="23"/>
      <c r="I13" s="23"/>
      <c r="J13" s="2" t="s">
        <v>46</v>
      </c>
      <c r="K13" s="3">
        <v>36848</v>
      </c>
      <c r="L13" s="23" t="s">
        <v>30</v>
      </c>
      <c r="M13" s="23"/>
      <c r="N13" s="5">
        <f>VLOOKUP(VALUE(C13),'[1]K24CSUKTR'!$B$10:$J$20,6,0)</f>
        <v>85</v>
      </c>
      <c r="O13" s="4">
        <f>VLOOKUP(VALUE(C13),'[1]K24CSUKTR'!$B$10:$J$20,7,0)</f>
        <v>92</v>
      </c>
      <c r="P13" s="15"/>
      <c r="Q13" s="15"/>
      <c r="R13" s="4">
        <f>VLOOKUP(VALUE(C13),'[2]K24CSUKTR'!$B$10:$J$19,6,0)</f>
        <v>85</v>
      </c>
      <c r="S13" s="4">
        <f>VLOOKUP(VALUE(C13),'[2]K24CSUKTR'!$B$10:$J$19,7,0)</f>
        <v>87</v>
      </c>
      <c r="T13" s="4">
        <v>0</v>
      </c>
      <c r="U13" s="4">
        <v>90</v>
      </c>
      <c r="V13" s="4">
        <v>85</v>
      </c>
      <c r="W13" s="4">
        <v>87.5</v>
      </c>
      <c r="X13" s="4">
        <v>87</v>
      </c>
      <c r="Y13" s="4">
        <v>85</v>
      </c>
      <c r="Z13" s="15"/>
      <c r="AA13" s="15"/>
      <c r="AB13" s="15">
        <v>85</v>
      </c>
      <c r="AC13" s="15"/>
      <c r="AD13" s="15"/>
      <c r="AE13" s="15"/>
      <c r="AF13" s="4">
        <f t="shared" si="0"/>
        <v>86.77777777777777</v>
      </c>
      <c r="AG13" s="16" t="str">
        <f t="shared" si="1"/>
        <v>Tốt</v>
      </c>
      <c r="AH13" s="16"/>
      <c r="AI13" s="17"/>
      <c r="AJ13" s="17"/>
      <c r="AK13" s="17"/>
    </row>
    <row r="14" spans="1:37" ht="33" customHeight="1">
      <c r="A14" s="16">
        <v>7</v>
      </c>
      <c r="B14" s="16"/>
      <c r="C14" s="22" t="s">
        <v>47</v>
      </c>
      <c r="D14" s="22"/>
      <c r="E14" s="23" t="s">
        <v>48</v>
      </c>
      <c r="F14" s="23"/>
      <c r="G14" s="23"/>
      <c r="H14" s="23"/>
      <c r="I14" s="23"/>
      <c r="J14" s="2" t="s">
        <v>49</v>
      </c>
      <c r="K14" s="3">
        <v>36828</v>
      </c>
      <c r="L14" s="23" t="s">
        <v>30</v>
      </c>
      <c r="M14" s="23"/>
      <c r="N14" s="5">
        <f>VLOOKUP(VALUE(C14),'[1]K24CSUKTR'!$B$10:$J$20,6,0)</f>
        <v>88</v>
      </c>
      <c r="O14" s="4">
        <f>VLOOKUP(VALUE(C14),'[1]K24CSUKTR'!$B$10:$J$20,7,0)</f>
        <v>90</v>
      </c>
      <c r="P14" s="15"/>
      <c r="Q14" s="15"/>
      <c r="R14" s="4">
        <f>VLOOKUP(VALUE(C14),'[2]K24CSUKTR'!$B$10:$J$19,6,0)</f>
        <v>85</v>
      </c>
      <c r="S14" s="4">
        <f>VLOOKUP(VALUE(C14),'[2]K24CSUKTR'!$B$10:$J$19,7,0)</f>
        <v>87</v>
      </c>
      <c r="T14" s="4">
        <v>0</v>
      </c>
      <c r="U14" s="4">
        <v>85</v>
      </c>
      <c r="V14" s="4">
        <v>87</v>
      </c>
      <c r="W14" s="4">
        <v>86</v>
      </c>
      <c r="X14" s="4">
        <v>87</v>
      </c>
      <c r="Y14" s="4">
        <v>85</v>
      </c>
      <c r="Z14" s="15"/>
      <c r="AA14" s="15"/>
      <c r="AB14" s="15">
        <v>85</v>
      </c>
      <c r="AC14" s="15"/>
      <c r="AD14" s="15"/>
      <c r="AE14" s="15"/>
      <c r="AF14" s="4">
        <f t="shared" si="0"/>
        <v>86.55555555555556</v>
      </c>
      <c r="AG14" s="16" t="str">
        <f t="shared" si="1"/>
        <v>Tốt</v>
      </c>
      <c r="AH14" s="16"/>
      <c r="AI14" s="17"/>
      <c r="AJ14" s="17"/>
      <c r="AK14" s="17"/>
    </row>
    <row r="15" spans="1:37" ht="33" customHeight="1">
      <c r="A15" s="16">
        <v>8</v>
      </c>
      <c r="B15" s="16"/>
      <c r="C15" s="22" t="s">
        <v>50</v>
      </c>
      <c r="D15" s="22"/>
      <c r="E15" s="23" t="s">
        <v>51</v>
      </c>
      <c r="F15" s="23"/>
      <c r="G15" s="23"/>
      <c r="H15" s="23"/>
      <c r="I15" s="23"/>
      <c r="J15" s="2" t="s">
        <v>52</v>
      </c>
      <c r="K15" s="3">
        <v>36789</v>
      </c>
      <c r="L15" s="23" t="s">
        <v>30</v>
      </c>
      <c r="M15" s="23"/>
      <c r="N15" s="5">
        <f>VLOOKUP(VALUE(C15),'[1]K24CSUKTR'!$B$10:$J$20,6,0)</f>
        <v>85</v>
      </c>
      <c r="O15" s="4">
        <f>VLOOKUP(VALUE(C15),'[1]K24CSUKTR'!$B$10:$J$20,7,0)</f>
        <v>92</v>
      </c>
      <c r="P15" s="15"/>
      <c r="Q15" s="15"/>
      <c r="R15" s="4">
        <f>VLOOKUP(VALUE(C15),'[2]K24CSUKTR'!$B$10:$J$19,6,0)</f>
        <v>85</v>
      </c>
      <c r="S15" s="4">
        <f>VLOOKUP(VALUE(C15),'[2]K24CSUKTR'!$B$10:$J$19,7,0)</f>
        <v>80</v>
      </c>
      <c r="T15" s="4">
        <v>0</v>
      </c>
      <c r="U15" s="4">
        <v>85</v>
      </c>
      <c r="V15" s="4">
        <v>82</v>
      </c>
      <c r="W15" s="4">
        <v>83.5</v>
      </c>
      <c r="X15" s="4">
        <v>87</v>
      </c>
      <c r="Y15" s="4">
        <v>82</v>
      </c>
      <c r="Z15" s="15"/>
      <c r="AA15" s="15"/>
      <c r="AB15" s="15">
        <v>85</v>
      </c>
      <c r="AC15" s="15"/>
      <c r="AD15" s="15"/>
      <c r="AE15" s="15"/>
      <c r="AF15" s="4">
        <f t="shared" si="0"/>
        <v>84.77777777777777</v>
      </c>
      <c r="AG15" s="16" t="str">
        <f t="shared" si="1"/>
        <v>Tốt</v>
      </c>
      <c r="AH15" s="16"/>
      <c r="AI15" s="17"/>
      <c r="AJ15" s="17"/>
      <c r="AK15" s="17"/>
    </row>
    <row r="16" ht="2.25" customHeight="1"/>
    <row r="17" spans="27:37" ht="18" customHeight="1">
      <c r="AA17" s="18" t="s">
        <v>53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2:37" ht="18" customHeight="1">
      <c r="B18" s="19" t="s">
        <v>54</v>
      </c>
      <c r="C18" s="19"/>
      <c r="D18" s="19"/>
      <c r="E18" s="19"/>
      <c r="F18" s="19"/>
      <c r="AA18" s="20" t="s">
        <v>55</v>
      </c>
      <c r="AB18" s="20"/>
      <c r="AC18" s="20"/>
      <c r="AD18" s="20"/>
      <c r="AE18" s="21" t="s">
        <v>56</v>
      </c>
      <c r="AF18" s="21"/>
      <c r="AG18" s="21"/>
      <c r="AH18" s="21" t="s">
        <v>57</v>
      </c>
      <c r="AI18" s="21"/>
      <c r="AJ18" s="21"/>
      <c r="AK18" s="21"/>
    </row>
    <row r="19" spans="27:37" ht="16.5" customHeight="1">
      <c r="AA19" s="13" t="s">
        <v>58</v>
      </c>
      <c r="AB19" s="13"/>
      <c r="AC19" s="13"/>
      <c r="AD19" s="13"/>
      <c r="AE19" s="7">
        <f>COUNTIF($AG$8:$AH$15,AA19)</f>
        <v>0</v>
      </c>
      <c r="AF19" s="7"/>
      <c r="AG19" s="7"/>
      <c r="AH19" s="7" t="s">
        <v>59</v>
      </c>
      <c r="AI19" s="7"/>
      <c r="AJ19" s="7"/>
      <c r="AK19" s="7"/>
    </row>
    <row r="20" spans="27:37" ht="16.5" customHeight="1">
      <c r="AA20" s="14" t="s">
        <v>60</v>
      </c>
      <c r="AB20" s="14"/>
      <c r="AC20" s="14"/>
      <c r="AD20" s="14"/>
      <c r="AE20" s="7">
        <f>COUNTIF($AG$8:$AH$15,AA20)</f>
        <v>8</v>
      </c>
      <c r="AF20" s="7"/>
      <c r="AG20" s="7"/>
      <c r="AH20" s="11" t="s">
        <v>63</v>
      </c>
      <c r="AI20" s="11"/>
      <c r="AJ20" s="11"/>
      <c r="AK20" s="11"/>
    </row>
    <row r="21" spans="27:37" ht="17.25" customHeight="1">
      <c r="AA21" s="12" t="s">
        <v>61</v>
      </c>
      <c r="AB21" s="12"/>
      <c r="AC21" s="12"/>
      <c r="AD21" s="12"/>
      <c r="AE21" s="7">
        <f>COUNTIF($AG$8:$AH$15,AA21)</f>
        <v>0</v>
      </c>
      <c r="AF21" s="7"/>
      <c r="AG21" s="7"/>
      <c r="AH21" s="7" t="s">
        <v>59</v>
      </c>
      <c r="AI21" s="7"/>
      <c r="AJ21" s="7"/>
      <c r="AK21" s="7"/>
    </row>
    <row r="22" spans="27:37" ht="16.5" customHeight="1">
      <c r="AA22" s="10" t="s">
        <v>62</v>
      </c>
      <c r="AB22" s="10"/>
      <c r="AC22" s="10"/>
      <c r="AD22" s="10"/>
      <c r="AE22" s="7">
        <f>COUNTIF($AG$8:$AH$15,AA22)</f>
        <v>0</v>
      </c>
      <c r="AF22" s="7"/>
      <c r="AG22" s="7"/>
      <c r="AH22" s="11" t="s">
        <v>59</v>
      </c>
      <c r="AI22" s="11"/>
      <c r="AJ22" s="11"/>
      <c r="AK22" s="11"/>
    </row>
    <row r="23" spans="27:37" ht="16.5" customHeight="1">
      <c r="AA23" s="10" t="s">
        <v>31</v>
      </c>
      <c r="AB23" s="10"/>
      <c r="AC23" s="10"/>
      <c r="AD23" s="10"/>
      <c r="AE23" s="7">
        <f>COUNTIF($AG$8:$AH$15,AA23)</f>
        <v>0</v>
      </c>
      <c r="AF23" s="7"/>
      <c r="AG23" s="7"/>
      <c r="AH23" s="11" t="s">
        <v>59</v>
      </c>
      <c r="AI23" s="11"/>
      <c r="AJ23" s="11"/>
      <c r="AK23" s="11"/>
    </row>
    <row r="24" spans="27:37" ht="16.5" customHeight="1">
      <c r="AA24" s="10" t="s">
        <v>64</v>
      </c>
      <c r="AB24" s="10"/>
      <c r="AC24" s="10"/>
      <c r="AD24" s="10"/>
      <c r="AE24" s="7">
        <f>COUNTIF($AG$8:$AH$15,AA24)</f>
        <v>0</v>
      </c>
      <c r="AF24" s="7"/>
      <c r="AG24" s="7"/>
      <c r="AH24" s="11" t="s">
        <v>59</v>
      </c>
      <c r="AI24" s="11"/>
      <c r="AJ24" s="11"/>
      <c r="AK24" s="11"/>
    </row>
    <row r="25" spans="27:37" ht="16.5" customHeight="1">
      <c r="AA25" s="6" t="s">
        <v>65</v>
      </c>
      <c r="AB25" s="6"/>
      <c r="AC25" s="6"/>
      <c r="AD25" s="6"/>
      <c r="AE25" s="7">
        <f>SUM(AE19:AG24)</f>
        <v>8</v>
      </c>
      <c r="AF25" s="7"/>
      <c r="AG25" s="7"/>
      <c r="AH25" s="7" t="s">
        <v>66</v>
      </c>
      <c r="AI25" s="7"/>
      <c r="AJ25" s="7"/>
      <c r="AK25" s="7"/>
    </row>
    <row r="26" ht="3" customHeight="1"/>
    <row r="27" spans="17:35" ht="18" customHeight="1">
      <c r="Q27" s="8" t="s">
        <v>67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2:35" ht="18" customHeight="1">
      <c r="B28" s="9" t="s">
        <v>68</v>
      </c>
      <c r="C28" s="9"/>
      <c r="D28" s="9"/>
      <c r="E28" s="9"/>
      <c r="I28" s="9" t="s">
        <v>69</v>
      </c>
      <c r="J28" s="9"/>
      <c r="K28" s="9"/>
      <c r="L28" s="9"/>
      <c r="AC28" s="9" t="s">
        <v>70</v>
      </c>
      <c r="AD28" s="9"/>
      <c r="AE28" s="9"/>
      <c r="AF28" s="9"/>
      <c r="AG28" s="9"/>
      <c r="AH28" s="9"/>
      <c r="AI28" s="9"/>
    </row>
  </sheetData>
  <sheetProtection/>
  <mergeCells count="140">
    <mergeCell ref="A1:G1"/>
    <mergeCell ref="H1:AK1"/>
    <mergeCell ref="A2:G2"/>
    <mergeCell ref="H2:AK2"/>
    <mergeCell ref="A3:AJ3"/>
    <mergeCell ref="D4:M4"/>
    <mergeCell ref="N4:AK4"/>
    <mergeCell ref="A5:AK5"/>
    <mergeCell ref="A6:B7"/>
    <mergeCell ref="C6:D7"/>
    <mergeCell ref="E6:J7"/>
    <mergeCell ref="K6:K7"/>
    <mergeCell ref="L6:M7"/>
    <mergeCell ref="N6:N7"/>
    <mergeCell ref="O6:O7"/>
    <mergeCell ref="P6:Q7"/>
    <mergeCell ref="R6:R7"/>
    <mergeCell ref="S6:S7"/>
    <mergeCell ref="T6:T7"/>
    <mergeCell ref="U6:U7"/>
    <mergeCell ref="V6:V7"/>
    <mergeCell ref="W6:W7"/>
    <mergeCell ref="X6:X7"/>
    <mergeCell ref="Y6:Y7"/>
    <mergeCell ref="Z6:AA7"/>
    <mergeCell ref="AB6:AC7"/>
    <mergeCell ref="AD6:AE7"/>
    <mergeCell ref="AF6:AK6"/>
    <mergeCell ref="AG7:AH7"/>
    <mergeCell ref="AI7:AK7"/>
    <mergeCell ref="A8:B8"/>
    <mergeCell ref="C8:D8"/>
    <mergeCell ref="E8:I8"/>
    <mergeCell ref="L8:M8"/>
    <mergeCell ref="P8:Q8"/>
    <mergeCell ref="Z8:AA8"/>
    <mergeCell ref="AB8:AC8"/>
    <mergeCell ref="AD8:AE8"/>
    <mergeCell ref="AG8:AH8"/>
    <mergeCell ref="AI8:AK8"/>
    <mergeCell ref="A9:B9"/>
    <mergeCell ref="C9:D9"/>
    <mergeCell ref="E9:I9"/>
    <mergeCell ref="L9:M9"/>
    <mergeCell ref="P9:Q9"/>
    <mergeCell ref="Z9:AA9"/>
    <mergeCell ref="AB9:AC9"/>
    <mergeCell ref="AD9:AE9"/>
    <mergeCell ref="AG9:AH9"/>
    <mergeCell ref="AI9:AK9"/>
    <mergeCell ref="A10:B10"/>
    <mergeCell ref="C10:D10"/>
    <mergeCell ref="E10:I10"/>
    <mergeCell ref="L10:M10"/>
    <mergeCell ref="P10:Q10"/>
    <mergeCell ref="Z10:AA10"/>
    <mergeCell ref="AB10:AC10"/>
    <mergeCell ref="AD10:AE10"/>
    <mergeCell ref="AG10:AH10"/>
    <mergeCell ref="AI10:AK10"/>
    <mergeCell ref="A11:B11"/>
    <mergeCell ref="C11:D11"/>
    <mergeCell ref="E11:I11"/>
    <mergeCell ref="L11:M11"/>
    <mergeCell ref="P11:Q11"/>
    <mergeCell ref="Z11:AA11"/>
    <mergeCell ref="AB11:AC11"/>
    <mergeCell ref="AD11:AE11"/>
    <mergeCell ref="AG11:AH11"/>
    <mergeCell ref="AI11:AK11"/>
    <mergeCell ref="A12:B12"/>
    <mergeCell ref="C12:D12"/>
    <mergeCell ref="E12:I12"/>
    <mergeCell ref="L12:M12"/>
    <mergeCell ref="P12:Q12"/>
    <mergeCell ref="Z12:AA12"/>
    <mergeCell ref="AB12:AC12"/>
    <mergeCell ref="AD12:AE12"/>
    <mergeCell ref="AG12:AH12"/>
    <mergeCell ref="AI12:AK12"/>
    <mergeCell ref="A13:B13"/>
    <mergeCell ref="C13:D13"/>
    <mergeCell ref="E13:I13"/>
    <mergeCell ref="L13:M13"/>
    <mergeCell ref="P13:Q13"/>
    <mergeCell ref="Z13:AA13"/>
    <mergeCell ref="AB13:AC13"/>
    <mergeCell ref="AD13:AE13"/>
    <mergeCell ref="AG13:AH13"/>
    <mergeCell ref="AI13:AK13"/>
    <mergeCell ref="A14:B14"/>
    <mergeCell ref="C14:D14"/>
    <mergeCell ref="E14:I14"/>
    <mergeCell ref="L14:M14"/>
    <mergeCell ref="P14:Q14"/>
    <mergeCell ref="Z14:AA14"/>
    <mergeCell ref="AB14:AC14"/>
    <mergeCell ref="AD14:AE14"/>
    <mergeCell ref="AG14:AH14"/>
    <mergeCell ref="AI14:AK14"/>
    <mergeCell ref="A15:B15"/>
    <mergeCell ref="C15:D15"/>
    <mergeCell ref="E15:I15"/>
    <mergeCell ref="L15:M15"/>
    <mergeCell ref="P15:Q15"/>
    <mergeCell ref="Z15:AA15"/>
    <mergeCell ref="AB15:AC15"/>
    <mergeCell ref="AD15:AE15"/>
    <mergeCell ref="AG15:AH15"/>
    <mergeCell ref="AI15:AK15"/>
    <mergeCell ref="AA17:AK17"/>
    <mergeCell ref="B18:F18"/>
    <mergeCell ref="AA18:AD18"/>
    <mergeCell ref="AE18:AG18"/>
    <mergeCell ref="AH18:AK18"/>
    <mergeCell ref="AA19:AD19"/>
    <mergeCell ref="AE19:AG19"/>
    <mergeCell ref="AH19:AK19"/>
    <mergeCell ref="AA20:AD20"/>
    <mergeCell ref="AE20:AG20"/>
    <mergeCell ref="AH20:AK20"/>
    <mergeCell ref="AA21:AD21"/>
    <mergeCell ref="AE21:AG21"/>
    <mergeCell ref="AH21:AK21"/>
    <mergeCell ref="AA22:AD22"/>
    <mergeCell ref="AE22:AG22"/>
    <mergeCell ref="AH22:AK22"/>
    <mergeCell ref="AA23:AD23"/>
    <mergeCell ref="AE23:AG23"/>
    <mergeCell ref="AH23:AK23"/>
    <mergeCell ref="AA24:AD24"/>
    <mergeCell ref="AE24:AG24"/>
    <mergeCell ref="AH24:AK24"/>
    <mergeCell ref="AA25:AD25"/>
    <mergeCell ref="AE25:AG25"/>
    <mergeCell ref="AH25:AK25"/>
    <mergeCell ref="Q27:AI27"/>
    <mergeCell ref="B28:E28"/>
    <mergeCell ref="I28:L28"/>
    <mergeCell ref="AC28:AI28"/>
  </mergeCells>
  <printOptions/>
  <pageMargins left="0.20000000298023224" right="0.20000000298023224" top="0.10999999940395355" bottom="0.1599999964237213" header="0.3" footer="0.3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TTTH</cp:lastModifiedBy>
  <dcterms:created xsi:type="dcterms:W3CDTF">2023-05-26T09:48:48Z</dcterms:created>
  <dcterms:modified xsi:type="dcterms:W3CDTF">2023-05-27T02:12:47Z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