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600" windowHeight="8760" tabRatio="981" firstSheet="17" activeTab="28"/>
  </bookViews>
  <sheets>
    <sheet name="RL04 (CN)" sheetId="1" r:id="rId1"/>
    <sheet name="RL04" sheetId="2" r:id="rId2"/>
    <sheet name="K18PSUQCD" sheetId="3" r:id="rId3"/>
    <sheet name="K18PSUKCD" sheetId="4" r:id="rId4"/>
    <sheet name="K18PSUQTH" sheetId="5" r:id="rId5"/>
    <sheet name="K18PSUQNH" sheetId="6" r:id="rId6"/>
    <sheet name="K18PSUKKT" sheetId="7" r:id="rId7"/>
    <sheet name="K18CSUXDD" sheetId="8" r:id="rId8"/>
    <sheet name="K18CSUKTR" sheetId="9" r:id="rId9"/>
    <sheet name="K18CMUTTT" sheetId="10" r:id="rId10"/>
    <sheet name="K18CMUTPM" sheetId="11" r:id="rId11"/>
    <sheet name="K18CMUTMT" sheetId="12" r:id="rId12"/>
    <sheet name="K18CMUTCD" sheetId="13" r:id="rId13"/>
    <sheet name="K17PSUQNH" sheetId="14" r:id="rId14"/>
    <sheet name="K17PSUKKT" sheetId="15" r:id="rId15"/>
    <sheet name="K17PSUKCD" sheetId="16" r:id="rId16"/>
    <sheet name="K17PSUQTH" sheetId="17" r:id="rId17"/>
    <sheet name="K17PSUQCD" sheetId="18" r:id="rId18"/>
    <sheet name="K17CSUKTR" sheetId="19" r:id="rId19"/>
    <sheet name="K17CSUXDD" sheetId="20" r:id="rId20"/>
    <sheet name="K17CMUTTT" sheetId="21" r:id="rId21"/>
    <sheet name="K17CMUTPM" sheetId="22" r:id="rId22"/>
    <sheet name="K17CMUTCD" sheetId="23" r:id="rId23"/>
    <sheet name="K16PSUQTH" sheetId="24" r:id="rId24"/>
    <sheet name="K16PSUQNH" sheetId="25" r:id="rId25"/>
    <sheet name="K16PSUKKT" sheetId="26" r:id="rId26"/>
    <sheet name="K16CMUTTT" sheetId="27" r:id="rId27"/>
    <sheet name="K16CMUTPM" sheetId="28" r:id="rId28"/>
    <sheet name="D18CMUTPM" sheetId="29" r:id="rId29"/>
  </sheets>
  <externalReferences>
    <externalReference r:id="rId32"/>
    <externalReference r:id="rId33"/>
    <externalReference r:id="rId34"/>
    <externalReference r:id="rId35"/>
  </externalReferences>
  <definedNames/>
  <calcPr fullCalcOnLoad="1"/>
</workbook>
</file>

<file path=xl/comments10.xml><?xml version="1.0" encoding="utf-8"?>
<comments xmlns="http://schemas.openxmlformats.org/spreadsheetml/2006/main">
  <authors>
    <author>Vien</author>
    <author>HONGGIANG13</author>
    <author>Phuong</author>
    <author>Windows User</author>
  </authors>
  <commentList>
    <comment ref="B21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SANG K18CMU_TTT THEO QĐ 3080 NGÀY 22/11/2012
</t>
        </r>
      </text>
    </comment>
    <comment ref="F21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7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chuyển qua K18CMUTTT THEO QĐ 3079 NGÀY 22/11/2012
</t>
        </r>
      </text>
    </commen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8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K17PSU_QNH HỌC LẠI THEO QĐ 2628 NGÀY 26/09/2012</t>
        </r>
      </text>
    </comment>
    <comment ref="B12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K16CMU_TTT HỌC LẠI THEO QĐ 2623 NGÀY 26/9/2012</t>
        </r>
      </text>
    </comment>
    <comment ref="G12" authorId="2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K16CMUTTT-hk1 năm học 2010-2011
</t>
        </r>
      </text>
    </comment>
    <comment ref="B32" authorId="3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208/2013/QD-ĐHDT</t>
        </r>
      </text>
    </comment>
    <comment ref="B31" authorId="3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167/2013/QD-ĐHDT</t>
        </r>
      </text>
    </comment>
  </commentList>
</comments>
</file>

<file path=xl/comments11.xml><?xml version="1.0" encoding="utf-8"?>
<comments xmlns="http://schemas.openxmlformats.org/spreadsheetml/2006/main">
  <authors>
    <author>HONGGIANG13</author>
    <author>Windows User</author>
  </authors>
  <commentList>
    <comment ref="B44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SV CHUYỂN TRƯỜNG ĐẾN THEO QĐ 2635 NGÀY 26/09/2012</t>
        </r>
      </text>
    </comment>
    <comment ref="B66" authorId="1">
      <text>
        <r>
          <rPr>
            <b/>
            <sz val="9"/>
            <rFont val="Tahoma"/>
            <family val="2"/>
          </rPr>
          <t>THEO HỌC CHƯƠNG TRÌNH 3+1</t>
        </r>
      </text>
    </comment>
    <comment ref="B68" authorId="1">
      <text>
        <r>
          <rPr>
            <b/>
            <sz val="9"/>
            <rFont val="Tahoma"/>
            <family val="2"/>
          </rPr>
          <t>THEO HỌC CHƯƠNG TRÌNH 3+1</t>
        </r>
      </text>
    </comment>
    <comment ref="B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2611/2012/QD-ĐHDT
</t>
        </r>
      </text>
    </comment>
    <comment ref="G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từ HK1 K17CMUTPM NH 2011-2012
</t>
        </r>
      </text>
    </comment>
    <comment ref="B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từ ngành TMT sang 168/2013/QD-ĐHDT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B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TỪ k17cmutmt THEO QĐ 196/2013/QD-ĐHDT</t>
        </r>
      </text>
    </comment>
    <comment ref="G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hk1 từ k17cmutmt</t>
        </r>
      </text>
    </comment>
  </commentList>
</comments>
</file>

<file path=xl/comments14.xml><?xml version="1.0" encoding="utf-8"?>
<comments xmlns="http://schemas.openxmlformats.org/spreadsheetml/2006/main">
  <authors>
    <author>Home</author>
    <author>Phuong</author>
  </authors>
  <commentList>
    <comment ref="B11" authorId="0">
      <text>
        <r>
          <rPr>
            <b/>
            <sz val="8"/>
            <rFont val="Tahoma"/>
            <family val="2"/>
          </rPr>
          <t>BL: QĐ 462 NGÀY 8/3/2011
- HL K17PSU_QNH: QĐ 2158 NGÀY 23/09/2011 (KG BẢO LƯU KQHT)</t>
        </r>
      </text>
    </comment>
    <comment ref="B12" authorId="0">
      <text>
        <r>
          <rPr>
            <b/>
            <sz val="8"/>
            <rFont val="Tahoma"/>
            <family val="2"/>
          </rPr>
          <t>K17QTC CHUYỂN NGÀNH SANG K17PSU_QNH: QĐ 2905 NGÀY 06/12/2011</t>
        </r>
      </text>
    </comment>
    <comment ref="B66" authorId="0">
      <text>
        <r>
          <rPr>
            <b/>
            <sz val="8"/>
            <rFont val="Tahoma"/>
            <family val="2"/>
          </rPr>
          <t>K17QTC CHUYỂN NGÀNH SANG K17PSU_QNH: QĐ 171 NGÀY 31/01/2012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 xml:space="preserve">K17QTC CHUYỂN NGÀNH SANG K17PSU_QNH: QĐ 174 NGÀY 31/01/2012
</t>
        </r>
      </text>
    </comment>
    <comment ref="B65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QĐ 2220 ngày 28/8/2012</t>
        </r>
      </text>
    </comment>
    <comment ref="B9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qua chương trình 2+2 theo QĐ 2097 ngày 22/08/2012</t>
        </r>
      </text>
    </comment>
  </commentList>
</comments>
</file>

<file path=xl/comments15.xml><?xml version="1.0" encoding="utf-8"?>
<comments xmlns="http://schemas.openxmlformats.org/spreadsheetml/2006/main">
  <authors>
    <author>Home</author>
    <author>Windows User</author>
  </authors>
  <commentList>
    <comment ref="B11" authorId="0">
      <text>
        <r>
          <rPr>
            <b/>
            <sz val="8"/>
            <rFont val="Tahoma"/>
            <family val="2"/>
          </rPr>
          <t>K16KKT CN SANG K17PSU_KKT: QĐ 1894 NGÀY 10/09/2011</t>
        </r>
      </text>
    </comment>
    <comment ref="G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đang theo chương trình 2+2
</t>
        </r>
      </text>
    </comment>
    <comment ref="I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đang theo chương trình 2+2
</t>
        </r>
      </text>
    </comment>
  </commentList>
</comments>
</file>

<file path=xl/comments16.xml><?xml version="1.0" encoding="utf-8"?>
<comments xmlns="http://schemas.openxmlformats.org/spreadsheetml/2006/main">
  <authors>
    <author>Home</author>
    <author>HGiang</author>
    <author>HONGGIANG13</author>
  </authors>
  <commentList>
    <comment ref="B11" authorId="0">
      <text>
        <r>
          <rPr>
            <b/>
            <sz val="8"/>
            <rFont val="Tahoma"/>
            <family val="2"/>
          </rPr>
          <t>K16KCD HỌC LẠI: QĐ 2490 NGÀY 25/10/2011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 xml:space="preserve">K16PSU_KCD HL: QĐ 2372 NGÀY 13/10/2011
</t>
        </r>
      </text>
    </comment>
    <comment ref="B37" authorId="0">
      <text>
        <r>
          <rPr>
            <b/>
            <sz val="8"/>
            <rFont val="Tahoma"/>
            <family val="2"/>
          </rPr>
          <t>BẢO LƯU: QĐ 2311 NGÀY 07/10/2011
- HỌC LẠI K17PSU_KCD: QĐ 2175 NGÀY 24/08/2012</t>
        </r>
      </text>
    </comment>
    <comment ref="B38" authorId="1">
      <text>
        <r>
          <rPr>
            <b/>
            <sz val="8"/>
            <rFont val="Tahoma"/>
            <family val="2"/>
          </rPr>
          <t>HGiang:</t>
        </r>
        <r>
          <rPr>
            <sz val="8"/>
            <rFont val="Tahoma"/>
            <family val="2"/>
          </rPr>
          <t xml:space="preserve">
Chuyển ngành từ LCCC theo QĐ số 2077 ngày 18/08/2012 (Còn lưu điểm trong K16PSC_KCD)</t>
        </r>
      </text>
    </comment>
    <comment ref="B39" authorId="2">
      <text>
        <r>
          <rPr>
            <b/>
            <sz val="9"/>
            <rFont val="Tahoma"/>
            <family val="2"/>
          </rPr>
          <t>CHUYỂN TỬ K17KCD SANG K17PSU_KCD THEO QĐ 2724 NGÀY 04/10/2012</t>
        </r>
      </text>
    </comment>
  </commentList>
</comments>
</file>

<file path=xl/comments17.xml><?xml version="1.0" encoding="utf-8"?>
<comments xmlns="http://schemas.openxmlformats.org/spreadsheetml/2006/main">
  <authors>
    <author>Windows User</author>
  </authors>
  <commentList>
    <comment ref="B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qua chương trình 2+2 THEO QĐ 2095/2012/QD-ĐHDT</t>
        </r>
      </text>
    </comment>
  </commentList>
</comments>
</file>

<file path=xl/comments18.xml><?xml version="1.0" encoding="utf-8"?>
<comments xmlns="http://schemas.openxmlformats.org/spreadsheetml/2006/main">
  <authors>
    <author>Home</author>
    <author>Windows User</author>
  </authors>
  <commentList>
    <comment ref="B71" authorId="0">
      <text>
        <r>
          <rPr>
            <sz val="8"/>
            <rFont val="Tahoma"/>
            <family val="2"/>
          </rPr>
          <t xml:space="preserve">QĐ 2523 CN TỪ K17QCD SANG K17PSU_QCD
</t>
        </r>
      </text>
    </comment>
    <comment ref="B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qua chương trình 2+1+1</t>
        </r>
      </text>
    </comment>
    <comment ref="G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bổ sung (có đơn kèm theo)</t>
        </r>
      </text>
    </comment>
  </commentList>
</comments>
</file>

<file path=xl/comments19.xml><?xml version="1.0" encoding="utf-8"?>
<comments xmlns="http://schemas.openxmlformats.org/spreadsheetml/2006/main">
  <authors>
    <author>Phuong</author>
  </authors>
  <commentList>
    <comment ref="D42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học với lớp 2
</t>
        </r>
      </text>
    </comment>
  </commentList>
</comments>
</file>

<file path=xl/comments21.xml><?xml version="1.0" encoding="utf-8"?>
<comments xmlns="http://schemas.openxmlformats.org/spreadsheetml/2006/main">
  <authors>
    <author>Home</author>
  </authors>
  <commentList>
    <comment ref="B13" authorId="0">
      <text>
        <r>
          <rPr>
            <sz val="8"/>
            <rFont val="Tahoma"/>
            <family val="2"/>
          </rPr>
          <t>CHUYỂN TỪ K17CMU_TMT SANG K17CMU_TTT: QĐ 281 NGÀY 15/02/2012</t>
        </r>
      </text>
    </comment>
    <comment ref="B14" authorId="0">
      <text>
        <r>
          <rPr>
            <sz val="8"/>
            <rFont val="Tahoma"/>
            <family val="2"/>
          </rPr>
          <t xml:space="preserve">TỪ K17CMU_TMT CN SANG  K17CMU_TTT: QĐ 757 NGÀY 21/03/2012
</t>
        </r>
      </text>
    </comment>
    <comment ref="B17" authorId="0">
      <text>
        <r>
          <rPr>
            <sz val="8"/>
            <rFont val="Tahoma"/>
            <family val="2"/>
          </rPr>
          <t xml:space="preserve">CHUYỂN TỪ K17CMU_TMT SANG K17CMU_TTT: QĐ 280 NGÀY 15/02/2012
</t>
        </r>
      </text>
    </comment>
    <comment ref="B19" authorId="0">
      <text>
        <r>
          <rPr>
            <b/>
            <sz val="8"/>
            <rFont val="Tahoma"/>
            <family val="2"/>
          </rPr>
          <t>TỪ K17CMU_TMT CN SANG  K17CMU_TTT: QĐ 758 NGÀY 21/03/2012</t>
        </r>
      </text>
    </comment>
    <comment ref="B20" authorId="0">
      <text>
        <r>
          <rPr>
            <b/>
            <sz val="8"/>
            <rFont val="Tahoma"/>
            <family val="2"/>
          </rPr>
          <t>TỪ K17CMU_TMT CN SANG  K17CMU_TTT: QĐ 756 NGÀY 21/03/2012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TỪ K17CMU_TPM CHUYỂN NGÀNH SANG K17CMU_TTT: QĐ 252 NGÀY 10/02/2012</t>
        </r>
      </text>
    </comment>
  </commentList>
</comments>
</file>

<file path=xl/comments22.xml><?xml version="1.0" encoding="utf-8"?>
<comments xmlns="http://schemas.openxmlformats.org/spreadsheetml/2006/main">
  <authors>
    <author>Home</author>
  </authors>
  <commentList>
    <comment ref="B11" authorId="0">
      <text>
        <r>
          <rPr>
            <b/>
            <sz val="8"/>
            <rFont val="Tahoma"/>
            <family val="2"/>
          </rPr>
          <t>K15CMU_TPM HL: QĐ 2075 NGÀY 20/09/2011</t>
        </r>
      </text>
    </comment>
    <comment ref="B12" authorId="0">
      <text>
        <r>
          <rPr>
            <b/>
            <sz val="8"/>
            <rFont val="Tahoma"/>
            <family val="2"/>
          </rPr>
          <t>K16PSU_QNH BL: QĐ 768 NGÀY 13/04/2011
- HL K17CMU_TPM: QĐ 2204 NGÀY 28/04/2011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Phuong</author>
    <author>Windows User</author>
  </authors>
  <commentList>
    <comment ref="G11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hk1 2010-2011 của k15cmu-tcd</t>
        </r>
      </text>
    </comment>
    <comment ref="B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2282/2012/QD-ĐHDT</t>
        </r>
      </text>
    </comment>
    <comment ref="G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từ K15CMUTCD1
</t>
        </r>
      </text>
    </comment>
  </commentList>
</comments>
</file>

<file path=xl/comments3.xml><?xml version="1.0" encoding="utf-8"?>
<comments xmlns="http://schemas.openxmlformats.org/spreadsheetml/2006/main">
  <authors>
    <author>HONGGIANG13</author>
    <author>Luu Thu Huong</author>
  </authors>
  <commentList>
    <comment ref="B1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BẢO LƯU KQTS NHẬP HỌC THEO QĐ 2218 NGÀY 28/08/2012</t>
        </r>
      </text>
    </comment>
    <comment ref="P38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P62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P63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Lớp trưởng</t>
        </r>
      </text>
    </comment>
  </commentList>
</comments>
</file>

<file path=xl/comments4.xml><?xml version="1.0" encoding="utf-8"?>
<comments xmlns="http://schemas.openxmlformats.org/spreadsheetml/2006/main">
  <authors>
    <author>HONGGIANG13</author>
  </authors>
  <commentList>
    <comment ref="B4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K16PSU_KCD HỌC LẠI THEO QĐ 2626 NGÀY 26/09/2012</t>
        </r>
      </text>
    </comment>
    <comment ref="B59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K17KCD HỌC LẠI THEO QĐ 2624 NGÀY 26/09/2012</t>
        </r>
      </text>
    </comment>
  </commentList>
</comments>
</file>

<file path=xl/comments5.xml><?xml version="1.0" encoding="utf-8"?>
<comments xmlns="http://schemas.openxmlformats.org/spreadsheetml/2006/main">
  <authors>
    <author>HONGGIANG13</author>
    <author>Windows User</author>
  </authors>
  <commentList>
    <comment ref="B18" authorId="0">
      <text>
        <r>
          <rPr>
            <b/>
            <sz val="9"/>
            <rFont val="Tahoma"/>
            <family val="2"/>
          </rPr>
          <t>THEO HỌC CHƯƠNG TRÌNH 2+2</t>
        </r>
      </text>
    </comment>
    <comment ref="B2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8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53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K17PSU_QTH HỌC LẠI THEO QĐ 2758 NGÀY 10/10/2012</t>
        </r>
      </text>
    </comment>
    <comment ref="G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của K18CMUTTT
</t>
        </r>
      </text>
    </comment>
    <comment ref="B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169/2013/QD-ĐHDT</t>
        </r>
      </text>
    </comment>
  </commentList>
</comments>
</file>

<file path=xl/comments6.xml><?xml version="1.0" encoding="utf-8"?>
<comments xmlns="http://schemas.openxmlformats.org/spreadsheetml/2006/main">
  <authors>
    <author>HONGGIANG13</author>
    <author>Phuong</author>
  </authors>
  <commentList>
    <comment ref="B4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K17CMU_TTT HỌC LẠI THEO QĐ 2862 NGÀY 24/10/2012</t>
        </r>
      </text>
    </comment>
    <comment ref="B42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2839 NGÀY 17/10/2012</t>
        </r>
      </text>
    </comment>
    <comment ref="B61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2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4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5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0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G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G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  <comment ref="I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I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  <comment ref="K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K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</commentList>
</comments>
</file>

<file path=xl/comments7.xml><?xml version="1.0" encoding="utf-8"?>
<comments xmlns="http://schemas.openxmlformats.org/spreadsheetml/2006/main">
  <authors>
    <author>HONGGIANG13</author>
    <author>Phuong</author>
    <author>Home</author>
  </authors>
  <commentList>
    <comment ref="B87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2610 NGÀY 24/09/2012</t>
        </r>
      </text>
    </comment>
    <comment ref="B50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K18QTH CHUYỂN NGÀNH THEO QĐ 2547 NGÀY 18/09/2012</t>
        </r>
      </text>
    </comment>
    <comment ref="G87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HKI K17PSUKKT 2011-2012</t>
        </r>
      </text>
    </comment>
    <comment ref="B86" authorId="2">
      <text>
        <r>
          <rPr>
            <b/>
            <sz val="8"/>
            <rFont val="Tahoma"/>
            <family val="2"/>
          </rPr>
          <t>2774/2012/QD-ĐHDT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56" authorId="0">
      <text>
        <r>
          <rPr>
            <b/>
            <sz val="9"/>
            <rFont val="Tahoma"/>
            <family val="2"/>
          </rPr>
          <t>THEO HỌC CHƯƠNG TRÌNH 2+2</t>
        </r>
      </text>
    </comment>
  </commentList>
</comments>
</file>

<file path=xl/sharedStrings.xml><?xml version="1.0" encoding="utf-8"?>
<sst xmlns="http://schemas.openxmlformats.org/spreadsheetml/2006/main" count="6950" uniqueCount="2503">
  <si>
    <t>BẢNG THỐNG KÊ  KẾT QUẢ RÈN LUYỆN SINH VIÊN</t>
  </si>
  <si>
    <t xml:space="preserve">PHAN THỊ THANH </t>
  </si>
  <si>
    <t>Ngày sinh</t>
  </si>
  <si>
    <t>Lớp</t>
  </si>
  <si>
    <t>TỶ LỆ %</t>
  </si>
  <si>
    <t xml:space="preserve">NGƯỜI LẬP BẢNG 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</si>
  <si>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</si>
  <si>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</si>
  <si>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</si>
  <si>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</si>
  <si>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</si>
  <si>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</si>
  <si>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</si>
  <si>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</si>
  <si>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</si>
  <si>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</si>
  <si>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</si>
  <si>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</si>
  <si>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</si>
  <si>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Tỷ lệ</t>
  </si>
  <si>
    <t>Toàn khoa</t>
  </si>
  <si>
    <t>Đào Thị Tú</t>
  </si>
  <si>
    <t>Oanh</t>
  </si>
  <si>
    <t>Nguyễn Trần Xuân</t>
  </si>
  <si>
    <t>Ngân</t>
  </si>
  <si>
    <t>Trần Thị Minh</t>
  </si>
  <si>
    <t>Thùy</t>
  </si>
  <si>
    <t>Nguyễn Thị Nguyên</t>
  </si>
  <si>
    <t>Ngọc</t>
  </si>
  <si>
    <t>Phạm Thị Thu</t>
  </si>
  <si>
    <t>Hằng</t>
  </si>
  <si>
    <t>Trương Thị Thu</t>
  </si>
  <si>
    <t>Trang</t>
  </si>
  <si>
    <t>Phan Huỳnh Thiên</t>
  </si>
  <si>
    <t>Ân</t>
  </si>
  <si>
    <t xml:space="preserve">Phạm Trung </t>
  </si>
  <si>
    <t>Đức</t>
  </si>
  <si>
    <t>Lê Văn</t>
  </si>
  <si>
    <t>Hưng</t>
  </si>
  <si>
    <t>Trần Quốc</t>
  </si>
  <si>
    <t>Pháp</t>
  </si>
  <si>
    <t>Võ Minh</t>
  </si>
  <si>
    <t>Tuấn</t>
  </si>
  <si>
    <t>Hà Ngọc</t>
  </si>
  <si>
    <t>Chung</t>
  </si>
  <si>
    <t>Trần Phước</t>
  </si>
  <si>
    <t>Tình</t>
  </si>
  <si>
    <t>Nguyễn Như Hải</t>
  </si>
  <si>
    <t>Triều</t>
  </si>
  <si>
    <t>Võ Nguyên</t>
  </si>
  <si>
    <t>Quốc</t>
  </si>
  <si>
    <t>Nguyễn Văn</t>
  </si>
  <si>
    <t>Bảo</t>
  </si>
  <si>
    <t>Trương Đặng Duy</t>
  </si>
  <si>
    <t>Vĩnh</t>
  </si>
  <si>
    <t>Võ Thương</t>
  </si>
  <si>
    <t>Tín</t>
  </si>
  <si>
    <t>Trương Mỹ</t>
  </si>
  <si>
    <t>Tiến</t>
  </si>
  <si>
    <t>Nguyễn Võ Thanh</t>
  </si>
  <si>
    <t>Xuân</t>
  </si>
  <si>
    <t>26/07/1991</t>
  </si>
  <si>
    <t>01/03/1991</t>
  </si>
  <si>
    <t>10/03/1991</t>
  </si>
  <si>
    <t>09/09/1991</t>
  </si>
  <si>
    <t>20/11/1990</t>
  </si>
  <si>
    <t>23/11/1991</t>
  </si>
  <si>
    <t>07/01/1991</t>
  </si>
  <si>
    <t>04/04/1991</t>
  </si>
  <si>
    <t>20/01/1990</t>
  </si>
  <si>
    <t>01/02/1991</t>
  </si>
  <si>
    <t>05/05/1990</t>
  </si>
  <si>
    <t>07/05/1991</t>
  </si>
  <si>
    <t>25/02/1990</t>
  </si>
  <si>
    <t>10/09/1989</t>
  </si>
  <si>
    <t>08/07/1991</t>
  </si>
  <si>
    <t>14/02/1991</t>
  </si>
  <si>
    <t>08/10/1991</t>
  </si>
  <si>
    <t>12/08/1991</t>
  </si>
  <si>
    <t>20/10/1991</t>
  </si>
  <si>
    <t>03/04/1991</t>
  </si>
  <si>
    <t>D18CMU_TPM</t>
  </si>
  <si>
    <t>Nguyên</t>
  </si>
  <si>
    <t>Trần Hữu</t>
  </si>
  <si>
    <t>Hoàng</t>
  </si>
  <si>
    <t>Tú</t>
  </si>
  <si>
    <t>Tấn</t>
  </si>
  <si>
    <t>Tân</t>
  </si>
  <si>
    <t>Bình</t>
  </si>
  <si>
    <t>Sơn</t>
  </si>
  <si>
    <t>Thành</t>
  </si>
  <si>
    <t>Mẫn</t>
  </si>
  <si>
    <t>Thanh</t>
  </si>
  <si>
    <t>Anh</t>
  </si>
  <si>
    <t>Cường</t>
  </si>
  <si>
    <t>10/06/1991</t>
  </si>
  <si>
    <t>Lộc</t>
  </si>
  <si>
    <t>Thảo</t>
  </si>
  <si>
    <t xml:space="preserve">Nguyễn Văn </t>
  </si>
  <si>
    <t>Hùng</t>
  </si>
  <si>
    <t xml:space="preserve">Lê Anh </t>
  </si>
  <si>
    <t>Dũng</t>
  </si>
  <si>
    <t>Trí</t>
  </si>
  <si>
    <t>14/10/1991</t>
  </si>
  <si>
    <t>Hiếu</t>
  </si>
  <si>
    <t>Việt</t>
  </si>
  <si>
    <t>16/09/1991</t>
  </si>
  <si>
    <t xml:space="preserve">Trần Đình </t>
  </si>
  <si>
    <t>Khánh</t>
  </si>
  <si>
    <t>Hiệp</t>
  </si>
  <si>
    <t>01/04/1991</t>
  </si>
  <si>
    <t>Vương</t>
  </si>
  <si>
    <t>Nam</t>
  </si>
  <si>
    <t>Tâm</t>
  </si>
  <si>
    <t>Phúc</t>
  </si>
  <si>
    <t>Phong</t>
  </si>
  <si>
    <t>Vũ</t>
  </si>
  <si>
    <t>06/03/1991</t>
  </si>
  <si>
    <t>Giang</t>
  </si>
  <si>
    <t>Linh</t>
  </si>
  <si>
    <t>Hiền</t>
  </si>
  <si>
    <t>Nguyễn Thị Lệ</t>
  </si>
  <si>
    <t>Huyền</t>
  </si>
  <si>
    <t>K17CSUKTR</t>
  </si>
  <si>
    <t>K17CSUXDD</t>
  </si>
  <si>
    <t>K17PSUKCD</t>
  </si>
  <si>
    <t>K17PSUKKT</t>
  </si>
  <si>
    <t>K17PSUQCD</t>
  </si>
  <si>
    <t>K17PSUQNH</t>
  </si>
  <si>
    <t>K17PSUQTH</t>
  </si>
  <si>
    <t>K18CMUTCD</t>
  </si>
  <si>
    <t>K18CMUTMT</t>
  </si>
  <si>
    <t>K18CMUTPM</t>
  </si>
  <si>
    <t>K18CMUTTT</t>
  </si>
  <si>
    <t>K18CSUKTR</t>
  </si>
  <si>
    <t>K18CSUXDD</t>
  </si>
  <si>
    <t>K18PSUKCD</t>
  </si>
  <si>
    <t>K18PSUKKT</t>
  </si>
  <si>
    <t>K18PSUQCD</t>
  </si>
  <si>
    <t>K18PSUQNH</t>
  </si>
  <si>
    <t>K18PSUQTH</t>
  </si>
  <si>
    <t>Phú</t>
  </si>
  <si>
    <t>Chính</t>
  </si>
  <si>
    <t>Vinh</t>
  </si>
  <si>
    <t>Lê Xuân</t>
  </si>
  <si>
    <t>23/07/1991</t>
  </si>
  <si>
    <t>Hân</t>
  </si>
  <si>
    <t>04/01/1991</t>
  </si>
  <si>
    <t>Nhân</t>
  </si>
  <si>
    <t>Thắng</t>
  </si>
  <si>
    <t xml:space="preserve">Hoàng Thị </t>
  </si>
  <si>
    <t xml:space="preserve">Phạm Thị Thanh </t>
  </si>
  <si>
    <t>Nga</t>
  </si>
  <si>
    <t>10/10/1991</t>
  </si>
  <si>
    <t>Trúc</t>
  </si>
  <si>
    <t>Nguyễn Quang</t>
  </si>
  <si>
    <t>Thạnh</t>
  </si>
  <si>
    <t>Chương</t>
  </si>
  <si>
    <t>28/08/1991</t>
  </si>
  <si>
    <t>Trân</t>
  </si>
  <si>
    <t>Ly</t>
  </si>
  <si>
    <t>15/08/1991</t>
  </si>
  <si>
    <t>Nhật</t>
  </si>
  <si>
    <t>Trinh</t>
  </si>
  <si>
    <t>Hoa</t>
  </si>
  <si>
    <t>Thương</t>
  </si>
  <si>
    <t>Nguyễn Thị</t>
  </si>
  <si>
    <t>Hạnh</t>
  </si>
  <si>
    <t>My</t>
  </si>
  <si>
    <t>Sương</t>
  </si>
  <si>
    <t>Thủy</t>
  </si>
  <si>
    <t>Nguyễn Thị Bích</t>
  </si>
  <si>
    <t>Thuỷ</t>
  </si>
  <si>
    <t>Lê Thị Ngọc</t>
  </si>
  <si>
    <t>Thuý</t>
  </si>
  <si>
    <t>Nguyễn Đình</t>
  </si>
  <si>
    <t>Duy</t>
  </si>
  <si>
    <t>Lê Thị Thu</t>
  </si>
  <si>
    <t>Trần Hoàng</t>
  </si>
  <si>
    <t>Châu</t>
  </si>
  <si>
    <t>Thu</t>
  </si>
  <si>
    <t>Tuyền</t>
  </si>
  <si>
    <t>Duyên</t>
  </si>
  <si>
    <t>Dung</t>
  </si>
  <si>
    <t>Nguyễn Tiến</t>
  </si>
  <si>
    <t>06/04/1991</t>
  </si>
  <si>
    <t>Văn Đức</t>
  </si>
  <si>
    <t>Hải</t>
  </si>
  <si>
    <t>Vi</t>
  </si>
  <si>
    <t>Trần Thanh</t>
  </si>
  <si>
    <t>Lâm</t>
  </si>
  <si>
    <t>Thư</t>
  </si>
  <si>
    <t>Lê Việt</t>
  </si>
  <si>
    <t>Phương</t>
  </si>
  <si>
    <t>Nguyễn Thị Thu</t>
  </si>
  <si>
    <t>Long</t>
  </si>
  <si>
    <t>29/01/1991</t>
  </si>
  <si>
    <t>Trần Thị Thu</t>
  </si>
  <si>
    <t>Nghĩa</t>
  </si>
  <si>
    <t>Ánh</t>
  </si>
  <si>
    <t>Mai</t>
  </si>
  <si>
    <t>Lê Thị Diễm</t>
  </si>
  <si>
    <t>Thi</t>
  </si>
  <si>
    <t>Nguyễn Viết</t>
  </si>
  <si>
    <t>20/08/1992</t>
  </si>
  <si>
    <t>Lê Quang</t>
  </si>
  <si>
    <t>13/10/1992</t>
  </si>
  <si>
    <t>Lương</t>
  </si>
  <si>
    <t>10/10/1992</t>
  </si>
  <si>
    <t>Lê Công</t>
  </si>
  <si>
    <t>06/09/1992</t>
  </si>
  <si>
    <t>21/09/1992</t>
  </si>
  <si>
    <t>Thừa</t>
  </si>
  <si>
    <t>Toàn</t>
  </si>
  <si>
    <t>12/08/1992</t>
  </si>
  <si>
    <t>Trần Công</t>
  </si>
  <si>
    <t>28/09/1992</t>
  </si>
  <si>
    <t>19/05/1992</t>
  </si>
  <si>
    <t>Phước</t>
  </si>
  <si>
    <t>Lê Duy</t>
  </si>
  <si>
    <t>Tùng</t>
  </si>
  <si>
    <t>13/06/1992</t>
  </si>
  <si>
    <t>Nguyễn Thành</t>
  </si>
  <si>
    <t>Đạt</t>
  </si>
  <si>
    <t>01/07/1992</t>
  </si>
  <si>
    <t>Nguyễn Việt</t>
  </si>
  <si>
    <t>Nguyễn Thế</t>
  </si>
  <si>
    <t>25/10/1992</t>
  </si>
  <si>
    <t>Phạm Đình</t>
  </si>
  <si>
    <t>Lê Minh</t>
  </si>
  <si>
    <t>Ngô Tuấn</t>
  </si>
  <si>
    <t>25/12/1992</t>
  </si>
  <si>
    <t>K16CMU_TPM</t>
  </si>
  <si>
    <t>29/02/1992</t>
  </si>
  <si>
    <t>Phan Thành</t>
  </si>
  <si>
    <t>Lập</t>
  </si>
  <si>
    <t>20/01/1992</t>
  </si>
  <si>
    <t>Phan Hoàng</t>
  </si>
  <si>
    <t>03/06/1992</t>
  </si>
  <si>
    <t>Nguyễn Hữu</t>
  </si>
  <si>
    <t>04/11/1992</t>
  </si>
  <si>
    <t>Trịnh Tiến</t>
  </si>
  <si>
    <t>01/01/1992</t>
  </si>
  <si>
    <t xml:space="preserve">Nguyễn Thanh Minh </t>
  </si>
  <si>
    <t>14/04/1992</t>
  </si>
  <si>
    <t>Hoàng Thế</t>
  </si>
  <si>
    <t>17/03/1992</t>
  </si>
  <si>
    <t xml:space="preserve">Đào </t>
  </si>
  <si>
    <t>Huy</t>
  </si>
  <si>
    <t>02/11/1991</t>
  </si>
  <si>
    <t>Nguyễn Tấn</t>
  </si>
  <si>
    <t>18/01/1992</t>
  </si>
  <si>
    <t xml:space="preserve">Phan Văn </t>
  </si>
  <si>
    <t>02/04/1992</t>
  </si>
  <si>
    <t>Sỹ</t>
  </si>
  <si>
    <t>25/04/1992</t>
  </si>
  <si>
    <t>21/06/1992</t>
  </si>
  <si>
    <t>Hà Thư</t>
  </si>
  <si>
    <t>30/01/1992</t>
  </si>
  <si>
    <t xml:space="preserve">Nguyễn Chí </t>
  </si>
  <si>
    <t>Trung</t>
  </si>
  <si>
    <t>Phan Nguyễn Minh</t>
  </si>
  <si>
    <t>05/07/1992</t>
  </si>
  <si>
    <t>Trương Tấn</t>
  </si>
  <si>
    <t>Lành</t>
  </si>
  <si>
    <t>Vũ Quốc</t>
  </si>
  <si>
    <t>26/12/1992</t>
  </si>
  <si>
    <t>Nguyễn Xuân</t>
  </si>
  <si>
    <t>07/08/1991</t>
  </si>
  <si>
    <t>K16CMU_TTT</t>
  </si>
  <si>
    <t>Võ Đặng Anh</t>
  </si>
  <si>
    <t>Khôi</t>
  </si>
  <si>
    <t>Phạm Mạnh</t>
  </si>
  <si>
    <t>Thông</t>
  </si>
  <si>
    <t>Trường</t>
  </si>
  <si>
    <t>Nguyễn Đặng Thanh</t>
  </si>
  <si>
    <t>20/03/1992</t>
  </si>
  <si>
    <t>Nguyễn Thuý</t>
  </si>
  <si>
    <t>30/03/1992</t>
  </si>
  <si>
    <t>Trịnh Thị</t>
  </si>
  <si>
    <t>Phượng</t>
  </si>
  <si>
    <t>10/12/1992</t>
  </si>
  <si>
    <t xml:space="preserve">Trần Công </t>
  </si>
  <si>
    <t>30/09/1991</t>
  </si>
  <si>
    <t xml:space="preserve">Huỳnh Ngọc </t>
  </si>
  <si>
    <t>01/02/1990</t>
  </si>
  <si>
    <t>Phạm Văn</t>
  </si>
  <si>
    <t>22/06/1991</t>
  </si>
  <si>
    <t>Đinh Hải</t>
  </si>
  <si>
    <t>21/02/1992</t>
  </si>
  <si>
    <t>15/08/1992</t>
  </si>
  <si>
    <t>Trần Thị Thủy</t>
  </si>
  <si>
    <t>Tiên</t>
  </si>
  <si>
    <t>26/04/1992</t>
  </si>
  <si>
    <t>Nguyễn Thu</t>
  </si>
  <si>
    <t>Quỳnh</t>
  </si>
  <si>
    <t>16/06/1992</t>
  </si>
  <si>
    <t>Nguyễn Thanh</t>
  </si>
  <si>
    <t>Văn</t>
  </si>
  <si>
    <t>22/03/1992</t>
  </si>
  <si>
    <t>Dương Anh</t>
  </si>
  <si>
    <t>19/10/1992</t>
  </si>
  <si>
    <t>Nguyễn Thị Tuyết</t>
  </si>
  <si>
    <t>Bùi Đức</t>
  </si>
  <si>
    <t>23/03/1992</t>
  </si>
  <si>
    <t>An</t>
  </si>
  <si>
    <t>Diệu</t>
  </si>
  <si>
    <t>06/03/1992</t>
  </si>
  <si>
    <t>Nguyễn Minh</t>
  </si>
  <si>
    <t>Nguyễn Thị Ái</t>
  </si>
  <si>
    <t>20/09/1992</t>
  </si>
  <si>
    <t>Trần Thị Mỹ</t>
  </si>
  <si>
    <t>20/07/1992</t>
  </si>
  <si>
    <t>Nguyễn Thị Minh</t>
  </si>
  <si>
    <t>02/12/1992</t>
  </si>
  <si>
    <t>14/11/1992</t>
  </si>
  <si>
    <t>24/04/1992</t>
  </si>
  <si>
    <t>09/09/1992</t>
  </si>
  <si>
    <t>Thuận</t>
  </si>
  <si>
    <t>Phan Thị</t>
  </si>
  <si>
    <t>Tuyết</t>
  </si>
  <si>
    <t>25/01/1992</t>
  </si>
  <si>
    <t>Như</t>
  </si>
  <si>
    <t>Nguyễn Ngọc</t>
  </si>
  <si>
    <t>Trần Văn</t>
  </si>
  <si>
    <t>23/02/1992</t>
  </si>
  <si>
    <t>Nguyễn Thị Thanh</t>
  </si>
  <si>
    <t>Lê Thị Thanh</t>
  </si>
  <si>
    <t>11/02/1992</t>
  </si>
  <si>
    <t>11/07/1992</t>
  </si>
  <si>
    <t>Nguyễn Khánh</t>
  </si>
  <si>
    <t>01/10/1992</t>
  </si>
  <si>
    <t>Nhung</t>
  </si>
  <si>
    <t>Phi</t>
  </si>
  <si>
    <t>Vân</t>
  </si>
  <si>
    <t>Nguyễn Duy</t>
  </si>
  <si>
    <t>28/03/1992</t>
  </si>
  <si>
    <t>Hậu</t>
  </si>
  <si>
    <t>09/10/1992</t>
  </si>
  <si>
    <t>Nguyễn Thị Kiều</t>
  </si>
  <si>
    <t>19/09/1992</t>
  </si>
  <si>
    <t>Trâm</t>
  </si>
  <si>
    <t>14/09/1991</t>
  </si>
  <si>
    <t>15/01/1992</t>
  </si>
  <si>
    <t>Tài</t>
  </si>
  <si>
    <t>Nguyễn Đức</t>
  </si>
  <si>
    <t>Hoàng Thị Thanh</t>
  </si>
  <si>
    <t>Hương</t>
  </si>
  <si>
    <t>29/04/1992</t>
  </si>
  <si>
    <t>28/07/1992</t>
  </si>
  <si>
    <t>15/07/1992</t>
  </si>
  <si>
    <t>Ni</t>
  </si>
  <si>
    <t>10/01/1992</t>
  </si>
  <si>
    <t>04/05/1992</t>
  </si>
  <si>
    <t>Huệ</t>
  </si>
  <si>
    <t>02/02/1992</t>
  </si>
  <si>
    <t>03/02/1992</t>
  </si>
  <si>
    <t>Huỳnh Đức</t>
  </si>
  <si>
    <t>Lài</t>
  </si>
  <si>
    <t>02/03/1992</t>
  </si>
  <si>
    <t>28/01/1992</t>
  </si>
  <si>
    <t>12/12/1992</t>
  </si>
  <si>
    <t>Lý Thị Ngọc</t>
  </si>
  <si>
    <t>21/11/1992</t>
  </si>
  <si>
    <t>K16PSU_KKT</t>
  </si>
  <si>
    <t>Phan Thị Thanh</t>
  </si>
  <si>
    <t>Bùi Thị Kim Thu</t>
  </si>
  <si>
    <t>07/07/1992</t>
  </si>
  <si>
    <t>Dương Thị Diệu</t>
  </si>
  <si>
    <t>27/05/1992</t>
  </si>
  <si>
    <t>Phạm Vũ Hà</t>
  </si>
  <si>
    <t>12/05/1992</t>
  </si>
  <si>
    <t>12/01/1991</t>
  </si>
  <si>
    <t>Phùng Thị Thủy</t>
  </si>
  <si>
    <t>01/04/1992</t>
  </si>
  <si>
    <t>Trần Thị</t>
  </si>
  <si>
    <t>Vượng</t>
  </si>
  <si>
    <t>09/02/1992</t>
  </si>
  <si>
    <t>Đặng Ngọc</t>
  </si>
  <si>
    <t>12/10/1992</t>
  </si>
  <si>
    <t>Hà</t>
  </si>
  <si>
    <t>11/01/1992</t>
  </si>
  <si>
    <t>Nguyễn Bình Phương</t>
  </si>
  <si>
    <t>21/07/1992</t>
  </si>
  <si>
    <t>Phạm Thị Bích</t>
  </si>
  <si>
    <t>Nguyễn Thị Lan</t>
  </si>
  <si>
    <t xml:space="preserve">Nguyễn Thị Hồng </t>
  </si>
  <si>
    <t>18/09/1992</t>
  </si>
  <si>
    <t>Ngô Thị Hoài</t>
  </si>
  <si>
    <t>09/08/1992</t>
  </si>
  <si>
    <t>Ngô Thị</t>
  </si>
  <si>
    <t>Lê Tự</t>
  </si>
  <si>
    <t>06/06/1987</t>
  </si>
  <si>
    <t>Lê Kim</t>
  </si>
  <si>
    <t>03/01/1992</t>
  </si>
  <si>
    <t>Nguyễn Mai Hoàng</t>
  </si>
  <si>
    <t>Vy</t>
  </si>
  <si>
    <t>Dương Trần Nhân</t>
  </si>
  <si>
    <t>Kiệt</t>
  </si>
  <si>
    <t>Bùi Đặng</t>
  </si>
  <si>
    <t>04/10/1991</t>
  </si>
  <si>
    <t>Võ Nguyễn Anh</t>
  </si>
  <si>
    <t>Đỗ Thị</t>
  </si>
  <si>
    <t>Phạm Nữ Trà</t>
  </si>
  <si>
    <t>23/10/1991</t>
  </si>
  <si>
    <t>Nguyễn Thị Ngọc</t>
  </si>
  <si>
    <t>Võ Thị Hoa</t>
  </si>
  <si>
    <t>Ngô Thị Hoàng</t>
  </si>
  <si>
    <t>14/10/1992</t>
  </si>
  <si>
    <t>Phạm Thị Nhật</t>
  </si>
  <si>
    <t>12/04/1992</t>
  </si>
  <si>
    <t>Nguyễn Thị Thảo</t>
  </si>
  <si>
    <t>Lê Thị Việt</t>
  </si>
  <si>
    <t>Hồng</t>
  </si>
  <si>
    <t>11/04/1992</t>
  </si>
  <si>
    <t>Đặng Thị</t>
  </si>
  <si>
    <t>Cúc</t>
  </si>
  <si>
    <t>16/11/1992</t>
  </si>
  <si>
    <t>28/04/1992</t>
  </si>
  <si>
    <t>K16PSU_QNH1</t>
  </si>
  <si>
    <t>24/09/1992</t>
  </si>
  <si>
    <t>Huỳnh Thu</t>
  </si>
  <si>
    <t>Trương Anh</t>
  </si>
  <si>
    <t>22/10/1992</t>
  </si>
  <si>
    <t>Nguyễn Thị Ánh</t>
  </si>
  <si>
    <t>08/08/1992</t>
  </si>
  <si>
    <t>Võ Linh</t>
  </si>
  <si>
    <t>01/03/1992</t>
  </si>
  <si>
    <t>Huỳnh Ngô Phương</t>
  </si>
  <si>
    <t>23/09/1992</t>
  </si>
  <si>
    <t>Phạm Thị Hồng</t>
  </si>
  <si>
    <t>07/02/1992</t>
  </si>
  <si>
    <t>Nguyễn Trường</t>
  </si>
  <si>
    <t>Khang</t>
  </si>
  <si>
    <t>23/10/1992</t>
  </si>
  <si>
    <t>Bùi Nguyễn Duy</t>
  </si>
  <si>
    <t>Liêm</t>
  </si>
  <si>
    <t>15/11/1992</t>
  </si>
  <si>
    <t>Đinh Thái</t>
  </si>
  <si>
    <t>20/10/1992</t>
  </si>
  <si>
    <t>Nguyễn Thị Thân</t>
  </si>
  <si>
    <t>Thân</t>
  </si>
  <si>
    <t>25/03/1992</t>
  </si>
  <si>
    <t>Lê Gia Thục</t>
  </si>
  <si>
    <t>Nguyễn Thị Bảo</t>
  </si>
  <si>
    <t>Đặng Thị Điệp</t>
  </si>
  <si>
    <t>31/03/1991</t>
  </si>
  <si>
    <t>Trần Ngọc Hoàng</t>
  </si>
  <si>
    <t>25/03/1991</t>
  </si>
  <si>
    <t>Trương Thị Phương</t>
  </si>
  <si>
    <t>Nguyễn Thị Anh</t>
  </si>
  <si>
    <t>07/12/1992</t>
  </si>
  <si>
    <t>Phạm Thị Hoài</t>
  </si>
  <si>
    <t>21/04/1992</t>
  </si>
  <si>
    <t>Đỗ Thị Thu</t>
  </si>
  <si>
    <t>Mai Thị Xuân</t>
  </si>
  <si>
    <t>20/02/1991</t>
  </si>
  <si>
    <t>Bùi Văn</t>
  </si>
  <si>
    <t>Trọng</t>
  </si>
  <si>
    <t>09/05/1991</t>
  </si>
  <si>
    <t>Mai Hoàng</t>
  </si>
  <si>
    <t>Nguyễn Thị Như</t>
  </si>
  <si>
    <t>Ý</t>
  </si>
  <si>
    <t>17/04/1992</t>
  </si>
  <si>
    <t>Võ Hoài</t>
  </si>
  <si>
    <t>Trần Thị Hương</t>
  </si>
  <si>
    <t>15/03/1992</t>
  </si>
  <si>
    <t>Trần Thị Tường</t>
  </si>
  <si>
    <t>06/08/1992</t>
  </si>
  <si>
    <t>Lê Nữ Khả</t>
  </si>
  <si>
    <t>Nhu</t>
  </si>
  <si>
    <t>07/05/1992</t>
  </si>
  <si>
    <t>K16PSU_QNH2</t>
  </si>
  <si>
    <t>23/07/1992</t>
  </si>
  <si>
    <t>Đoàn Thị Kim</t>
  </si>
  <si>
    <t>06/09/1991</t>
  </si>
  <si>
    <t>Mai Thị Vân</t>
  </si>
  <si>
    <t>26/05/1991</t>
  </si>
  <si>
    <t>Võ Thị Liên</t>
  </si>
  <si>
    <t>29/11/1992</t>
  </si>
  <si>
    <t>13/02/1992</t>
  </si>
  <si>
    <t>Trần Lê Thanh</t>
  </si>
  <si>
    <t>15/09/1992</t>
  </si>
  <si>
    <t>Nguyễn Thái Duy</t>
  </si>
  <si>
    <t>Lê Phước</t>
  </si>
  <si>
    <t>09/04/1992</t>
  </si>
  <si>
    <t>Lượng</t>
  </si>
  <si>
    <t>Trương Thị Diễm</t>
  </si>
  <si>
    <t>23/11/1992</t>
  </si>
  <si>
    <t>Trần Thị Hồng</t>
  </si>
  <si>
    <t>13/04/1992</t>
  </si>
  <si>
    <t>Nguyễn Phạm Hoài</t>
  </si>
  <si>
    <t>21/01/1992</t>
  </si>
  <si>
    <t>Lê Thị Huyền</t>
  </si>
  <si>
    <t>10/03/1992</t>
  </si>
  <si>
    <t>18/04/1992</t>
  </si>
  <si>
    <t>Vũ Đinh Lynh</t>
  </si>
  <si>
    <t>Đan</t>
  </si>
  <si>
    <t>31/08/1991</t>
  </si>
  <si>
    <t>Đông</t>
  </si>
  <si>
    <t>Võ Thị Nguyên</t>
  </si>
  <si>
    <t>Phùng Thị</t>
  </si>
  <si>
    <t>Lan</t>
  </si>
  <si>
    <t>Trần Hiền</t>
  </si>
  <si>
    <t>Dương Công</t>
  </si>
  <si>
    <t>Minh</t>
  </si>
  <si>
    <t>03/02/1991</t>
  </si>
  <si>
    <t>Trần Thị Thanh</t>
  </si>
  <si>
    <t>08/04/1991</t>
  </si>
  <si>
    <t>Lê Thị Quý</t>
  </si>
  <si>
    <t>02/05/1992</t>
  </si>
  <si>
    <t>Lê Thị</t>
  </si>
  <si>
    <t>25/01/1991</t>
  </si>
  <si>
    <t>Nguyễn Thị Diễm</t>
  </si>
  <si>
    <t>16/12/1992</t>
  </si>
  <si>
    <t>Lâm Hồng</t>
  </si>
  <si>
    <t>Lê Nguyễn Đông</t>
  </si>
  <si>
    <t>Quân</t>
  </si>
  <si>
    <t>Lê Thị Xuân</t>
  </si>
  <si>
    <t>26/02/1991</t>
  </si>
  <si>
    <t>Trần Chí</t>
  </si>
  <si>
    <t>14/12/1992</t>
  </si>
  <si>
    <t>Nguyễn Anh</t>
  </si>
  <si>
    <t>Nguyễn Thảo Trúc</t>
  </si>
  <si>
    <t>13/03/1991</t>
  </si>
  <si>
    <t>Lê Thị Cẩm</t>
  </si>
  <si>
    <t>K16PSU_QNH3</t>
  </si>
  <si>
    <t>Trần Thị Ngọc</t>
  </si>
  <si>
    <t>Nguyễn Ngọc Hoàng</t>
  </si>
  <si>
    <t>Khiêm</t>
  </si>
  <si>
    <t>01/06/1992</t>
  </si>
  <si>
    <t>Đinh Thị Ngọc</t>
  </si>
  <si>
    <t>14/02/1992</t>
  </si>
  <si>
    <t>Phan Lê Thu</t>
  </si>
  <si>
    <t>Võ Thị Hoài</t>
  </si>
  <si>
    <t>10/06/1992</t>
  </si>
  <si>
    <t>Nguyễn Thị Thủy</t>
  </si>
  <si>
    <t>Phùng Thị Thanh</t>
  </si>
  <si>
    <t>Tiền</t>
  </si>
  <si>
    <t>21/02/1991</t>
  </si>
  <si>
    <t>Vương Thị Như</t>
  </si>
  <si>
    <t>Thái Thị Kiều</t>
  </si>
  <si>
    <t>Đặng Phạm Uyên</t>
  </si>
  <si>
    <t>07/08/1992</t>
  </si>
  <si>
    <t>Nguyễn Thị Phượng</t>
  </si>
  <si>
    <t>02/01/1992</t>
  </si>
  <si>
    <t>Phạm Thị Hạnh</t>
  </si>
  <si>
    <t>28/12/1992</t>
  </si>
  <si>
    <t>06/04/1992</t>
  </si>
  <si>
    <t>28/10/1992</t>
  </si>
  <si>
    <t>Ngô Thị Ngọc</t>
  </si>
  <si>
    <t>20/06/1992</t>
  </si>
  <si>
    <t>Trần Nguyên</t>
  </si>
  <si>
    <t>13/01/1992</t>
  </si>
  <si>
    <t>21/10/1992</t>
  </si>
  <si>
    <t>Đào Huyền</t>
  </si>
  <si>
    <t>Huỳnh Trần Bảo</t>
  </si>
  <si>
    <t>Phan Kiều</t>
  </si>
  <si>
    <t>Phạm Chí</t>
  </si>
  <si>
    <t xml:space="preserve">Võ Thái Cẩm </t>
  </si>
  <si>
    <t>Võ Vân</t>
  </si>
  <si>
    <t>Ty</t>
  </si>
  <si>
    <t>27/05/1988</t>
  </si>
  <si>
    <t>29/03/1991</t>
  </si>
  <si>
    <t>Hoàng Tuấn</t>
  </si>
  <si>
    <t>Trần Thị Tố</t>
  </si>
  <si>
    <t>03/05/1992</t>
  </si>
  <si>
    <t>Phan Văn</t>
  </si>
  <si>
    <t>25/08/1990</t>
  </si>
  <si>
    <t>K16PSU_QTH</t>
  </si>
  <si>
    <t>Hoài</t>
  </si>
  <si>
    <t>Võ Thị Kim</t>
  </si>
  <si>
    <t xml:space="preserve">Thái </t>
  </si>
  <si>
    <t>Đốc</t>
  </si>
  <si>
    <t>13/12/1992</t>
  </si>
  <si>
    <t>12/08/1989</t>
  </si>
  <si>
    <t>Nguyễn Thị Kim</t>
  </si>
  <si>
    <t>Huỳnh Viết</t>
  </si>
  <si>
    <t>Trần Minh</t>
  </si>
  <si>
    <t>Nhi</t>
  </si>
  <si>
    <t>10/04/1992</t>
  </si>
  <si>
    <t>05/04/1992</t>
  </si>
  <si>
    <t>04/08/1991</t>
  </si>
  <si>
    <t>Nguyễn Công</t>
  </si>
  <si>
    <t>Sáng</t>
  </si>
  <si>
    <t>20/02/1989</t>
  </si>
  <si>
    <t>Trần Thị Phước</t>
  </si>
  <si>
    <t>Thiện</t>
  </si>
  <si>
    <t>Đặng Thị Hoài</t>
  </si>
  <si>
    <t>Thịnh</t>
  </si>
  <si>
    <t>12/03/1992</t>
  </si>
  <si>
    <t>Nguyễn Hoài</t>
  </si>
  <si>
    <t>08/03/1992</t>
  </si>
  <si>
    <t>Triệu</t>
  </si>
  <si>
    <t>19/06/1992</t>
  </si>
  <si>
    <t>Tuân</t>
  </si>
  <si>
    <t>30/05/1992</t>
  </si>
  <si>
    <t>Trần Ngọc</t>
  </si>
  <si>
    <t>04/02/1992</t>
  </si>
  <si>
    <t xml:space="preserve">Đoàn Trọng </t>
  </si>
  <si>
    <t>01/05/1992</t>
  </si>
  <si>
    <t>Trần Đức</t>
  </si>
  <si>
    <t>Khoa</t>
  </si>
  <si>
    <t>24/08/1989</t>
  </si>
  <si>
    <t>Lê Tấn</t>
  </si>
  <si>
    <t>26/09/1992</t>
  </si>
  <si>
    <t xml:space="preserve">Hà Bửu </t>
  </si>
  <si>
    <t>12/04/1991</t>
  </si>
  <si>
    <t>Đoàn Thị Quỳnh</t>
  </si>
  <si>
    <t>Lê Thanh</t>
  </si>
  <si>
    <t>Sang</t>
  </si>
  <si>
    <t>Mai Thị Trịnh</t>
  </si>
  <si>
    <t>Phan Thị Anh</t>
  </si>
  <si>
    <t>10/02/1992</t>
  </si>
  <si>
    <t>Phan Thị Diệu</t>
  </si>
  <si>
    <t>09/05/1992</t>
  </si>
  <si>
    <t>Trương Nguyễn Anh</t>
  </si>
  <si>
    <t>08/06/1991</t>
  </si>
  <si>
    <t>Lê Thị Anh</t>
  </si>
  <si>
    <t>Đài</t>
  </si>
  <si>
    <t>01/08/1992</t>
  </si>
  <si>
    <t>Lê Quốc</t>
  </si>
  <si>
    <t>30/10/1992</t>
  </si>
  <si>
    <t>Lý Ngọc</t>
  </si>
  <si>
    <t>Công</t>
  </si>
  <si>
    <t>Nhất</t>
  </si>
  <si>
    <t>10/01/1990</t>
  </si>
  <si>
    <t>Nguyễn Nguyên</t>
  </si>
  <si>
    <t>14/05/1992</t>
  </si>
  <si>
    <t>Lê Xuân Quang</t>
  </si>
  <si>
    <t>27/08/1992</t>
  </si>
  <si>
    <t>Nguyễn Thị Phương</t>
  </si>
  <si>
    <t>Lang</t>
  </si>
  <si>
    <t>27/06/1993</t>
  </si>
  <si>
    <t>K17CMU_TCD</t>
  </si>
  <si>
    <t>Ngô Văn</t>
  </si>
  <si>
    <t>01/09/1992</t>
  </si>
  <si>
    <t>23/08/1993</t>
  </si>
  <si>
    <t>Dương</t>
  </si>
  <si>
    <t>06/03/1993</t>
  </si>
  <si>
    <t>Đinh Hữu Trường</t>
  </si>
  <si>
    <t>11/05/1993</t>
  </si>
  <si>
    <t>Nguyễn Thiên</t>
  </si>
  <si>
    <t>04/03/1993</t>
  </si>
  <si>
    <t>Đỗ Văn</t>
  </si>
  <si>
    <t>02/08/1992</t>
  </si>
  <si>
    <t xml:space="preserve">Trần Minh </t>
  </si>
  <si>
    <t>13/10/1993</t>
  </si>
  <si>
    <t>05/02/1993</t>
  </si>
  <si>
    <t xml:space="preserve">Nguyễn Thanh </t>
  </si>
  <si>
    <t>01/12/1992</t>
  </si>
  <si>
    <t>Nguyễn Mạnh</t>
  </si>
  <si>
    <t>09/07/1993</t>
  </si>
  <si>
    <t>Hồ Minh Gia</t>
  </si>
  <si>
    <t>02/09/1993</t>
  </si>
  <si>
    <t>13/04/1993</t>
  </si>
  <si>
    <t>01/08/1993</t>
  </si>
  <si>
    <t>Dương Hoàng</t>
  </si>
  <si>
    <t>18/04/1993</t>
  </si>
  <si>
    <t>Võ Trọng</t>
  </si>
  <si>
    <t>20/08/1993</t>
  </si>
  <si>
    <t xml:space="preserve">Nguyễn Thành </t>
  </si>
  <si>
    <t>23/12/1993</t>
  </si>
  <si>
    <t>Huỳnh Hồng</t>
  </si>
  <si>
    <t>16/12/1991</t>
  </si>
  <si>
    <t>Mai Văn Vũ</t>
  </si>
  <si>
    <t>23/06/1993</t>
  </si>
  <si>
    <t>Trịnh Ngọc</t>
  </si>
  <si>
    <t>11/12/1993</t>
  </si>
  <si>
    <t>31/07/1992</t>
  </si>
  <si>
    <t>Hứa Thị</t>
  </si>
  <si>
    <t>11/01/1993</t>
  </si>
  <si>
    <t>Ngô Quang</t>
  </si>
  <si>
    <t>01/01/1993</t>
  </si>
  <si>
    <t>Hồ Thị Hà</t>
  </si>
  <si>
    <t>01/12/1993</t>
  </si>
  <si>
    <t>Hồ Nguyễn Quỳnh</t>
  </si>
  <si>
    <t>04/04/1993</t>
  </si>
  <si>
    <t>Trương Văn Đình</t>
  </si>
  <si>
    <t>Triển</t>
  </si>
  <si>
    <t>02/11/1992</t>
  </si>
  <si>
    <t>05/06/1993</t>
  </si>
  <si>
    <t>Phan Anh</t>
  </si>
  <si>
    <t>12/04/1993</t>
  </si>
  <si>
    <t>Vịnh</t>
  </si>
  <si>
    <t>07/09/1993</t>
  </si>
  <si>
    <t>Nguyễn Trần Nhật</t>
  </si>
  <si>
    <t>25/05/1993</t>
  </si>
  <si>
    <t xml:space="preserve">Trương Ngô Trường </t>
  </si>
  <si>
    <t>King</t>
  </si>
  <si>
    <t>10/10/1993</t>
  </si>
  <si>
    <t xml:space="preserve">Đào Vương </t>
  </si>
  <si>
    <t>19/10/1991</t>
  </si>
  <si>
    <t>K17CMU_TPM</t>
  </si>
  <si>
    <t>Dương Dinh</t>
  </si>
  <si>
    <t>26/01/1992</t>
  </si>
  <si>
    <t xml:space="preserve">Hoàng Quảng </t>
  </si>
  <si>
    <t>14/10/1993</t>
  </si>
  <si>
    <t>Lê Hữu</t>
  </si>
  <si>
    <t xml:space="preserve">Hoàng Văn </t>
  </si>
  <si>
    <t>Thái Trọng</t>
  </si>
  <si>
    <t>17/02/1993</t>
  </si>
  <si>
    <t>Châu Quang</t>
  </si>
  <si>
    <t>Lễ</t>
  </si>
  <si>
    <t>08/09/1992</t>
  </si>
  <si>
    <t xml:space="preserve">Võ Hoàng </t>
  </si>
  <si>
    <t>14/08/1993</t>
  </si>
  <si>
    <t xml:space="preserve">Phan Minh </t>
  </si>
  <si>
    <t>24/03/1992</t>
  </si>
  <si>
    <t>Nguyễn Hùng</t>
  </si>
  <si>
    <t>13/09/1993</t>
  </si>
  <si>
    <t>Nguyễn Ngọc Như</t>
  </si>
  <si>
    <t>19/05/1993</t>
  </si>
  <si>
    <t>Bùi Xuân</t>
  </si>
  <si>
    <t>Quyền</t>
  </si>
  <si>
    <t>03/10/1993</t>
  </si>
  <si>
    <t>Sâm</t>
  </si>
  <si>
    <t>19/01/1993</t>
  </si>
  <si>
    <t xml:space="preserve">Đoàn Phong </t>
  </si>
  <si>
    <t>19/08/1993</t>
  </si>
  <si>
    <t>Đoàn Thanh</t>
  </si>
  <si>
    <t>Đàm Hưng</t>
  </si>
  <si>
    <t>14/07/1993</t>
  </si>
  <si>
    <t>Tin</t>
  </si>
  <si>
    <t>17/11/1993</t>
  </si>
  <si>
    <t xml:space="preserve">Phan Quang </t>
  </si>
  <si>
    <t>22/01/1986</t>
  </si>
  <si>
    <t xml:space="preserve">Đặng Chí </t>
  </si>
  <si>
    <t>26/09/1993</t>
  </si>
  <si>
    <t>Lê Vũ</t>
  </si>
  <si>
    <t>K17CMU_TTT</t>
  </si>
  <si>
    <t xml:space="preserve">Đỗ Phúc </t>
  </si>
  <si>
    <t>03/02/1993</t>
  </si>
  <si>
    <t>Hoàng Kim</t>
  </si>
  <si>
    <t>16/11/1993</t>
  </si>
  <si>
    <t>Hồ Ngọc</t>
  </si>
  <si>
    <t>12/09/1993</t>
  </si>
  <si>
    <t>19/11/1993</t>
  </si>
  <si>
    <t>Đào Duy</t>
  </si>
  <si>
    <t>26/01/1993</t>
  </si>
  <si>
    <t>Lê Thị Kim</t>
  </si>
  <si>
    <t>22/08/1993</t>
  </si>
  <si>
    <t xml:space="preserve">Nguyễn Hoàng </t>
  </si>
  <si>
    <t>Hạ</t>
  </si>
  <si>
    <t>14/05/1993</t>
  </si>
  <si>
    <t>Nguyễn Trần Thanh</t>
  </si>
  <si>
    <t>01/05/1993</t>
  </si>
  <si>
    <t>Văn Quốc</t>
  </si>
  <si>
    <t>08/05/1993</t>
  </si>
  <si>
    <t xml:space="preserve">Võ Tá </t>
  </si>
  <si>
    <t>K17CSU_KTR1</t>
  </si>
  <si>
    <t>Lê Viết</t>
  </si>
  <si>
    <t>Xuyên</t>
  </si>
  <si>
    <t>28/11/1993</t>
  </si>
  <si>
    <t xml:space="preserve">Thân Đức </t>
  </si>
  <si>
    <t>12/07/1993</t>
  </si>
  <si>
    <t>Nguyễn Phước Vĩnh</t>
  </si>
  <si>
    <t>03/05/1993</t>
  </si>
  <si>
    <t xml:space="preserve">Nguyễn Đỗ Hoàng </t>
  </si>
  <si>
    <t>Võ Duy</t>
  </si>
  <si>
    <t>Chiến</t>
  </si>
  <si>
    <t>02/10/1993</t>
  </si>
  <si>
    <t xml:space="preserve">Bùi Hoàng </t>
  </si>
  <si>
    <t>Trương Thành</t>
  </si>
  <si>
    <t>27/02/1993</t>
  </si>
  <si>
    <t>Lê Ngọc Thuỳ</t>
  </si>
  <si>
    <t>18/12/1993</t>
  </si>
  <si>
    <t>Đường</t>
  </si>
  <si>
    <t>10/05/1989</t>
  </si>
  <si>
    <t>Nguyễn Khắc</t>
  </si>
  <si>
    <t>14/11/1993</t>
  </si>
  <si>
    <t>Võ Thị Thu</t>
  </si>
  <si>
    <t>Trần Duy</t>
  </si>
  <si>
    <t>01/06/1993</t>
  </si>
  <si>
    <t>Hào</t>
  </si>
  <si>
    <t>15/05/1993</t>
  </si>
  <si>
    <t xml:space="preserve">Ngô Hồ Thị </t>
  </si>
  <si>
    <t>Hảo</t>
  </si>
  <si>
    <t>13/08/1993</t>
  </si>
  <si>
    <t>Nguyễn Trọng</t>
  </si>
  <si>
    <t>23/02/1993</t>
  </si>
  <si>
    <t>Nguyễn Trung</t>
  </si>
  <si>
    <t>07/02/1993</t>
  </si>
  <si>
    <t xml:space="preserve">Nguyễn Vũ </t>
  </si>
  <si>
    <t>24/10/1993</t>
  </si>
  <si>
    <t>24/02/1993</t>
  </si>
  <si>
    <t>Đoàn Quốc</t>
  </si>
  <si>
    <t>Lê Đông</t>
  </si>
  <si>
    <t>Hoàng Gia</t>
  </si>
  <si>
    <t>Nguyễn Quốc</t>
  </si>
  <si>
    <t>03/09/1993</t>
  </si>
  <si>
    <t>Trần Thị Kim</t>
  </si>
  <si>
    <t>21/10/1993</t>
  </si>
  <si>
    <t>Nguyễn Trần Hải</t>
  </si>
  <si>
    <t>Đặng Khánh</t>
  </si>
  <si>
    <t>02/11/1993</t>
  </si>
  <si>
    <t xml:space="preserve">Nguyễn Duy </t>
  </si>
  <si>
    <t xml:space="preserve">Trần Ngọc </t>
  </si>
  <si>
    <t>09/05/1993</t>
  </si>
  <si>
    <t>Ngô Thế</t>
  </si>
  <si>
    <t>30/04/1993</t>
  </si>
  <si>
    <t>Nguyễn Đăng</t>
  </si>
  <si>
    <t>Mùi</t>
  </si>
  <si>
    <t xml:space="preserve">Nguyễn Quốc </t>
  </si>
  <si>
    <t>12/02/1993</t>
  </si>
  <si>
    <t xml:space="preserve">Đinh Thị Thanh </t>
  </si>
  <si>
    <t>25/11/1993</t>
  </si>
  <si>
    <t>K17CSU_KTR2</t>
  </si>
  <si>
    <t>Võ Thị</t>
  </si>
  <si>
    <t>Trương Đình</t>
  </si>
  <si>
    <t>Nguyễn</t>
  </si>
  <si>
    <t>Lưu Ngọc Ẩn</t>
  </si>
  <si>
    <t>K16CMUTPM</t>
  </si>
  <si>
    <t>K16CMUTTT</t>
  </si>
  <si>
    <t>K16PSUKKT</t>
  </si>
  <si>
    <t>K16PSUQNH</t>
  </si>
  <si>
    <t>K16PSUQTH</t>
  </si>
  <si>
    <t>K17CMUTCD</t>
  </si>
  <si>
    <t>K17CMUTPM</t>
  </si>
  <si>
    <t>K17CMUTTT</t>
  </si>
  <si>
    <t>20/11/1993</t>
  </si>
  <si>
    <t>Trương Trọng</t>
  </si>
  <si>
    <t>26/05/1993</t>
  </si>
  <si>
    <t>Nhựt</t>
  </si>
  <si>
    <t>04/10/1993</t>
  </si>
  <si>
    <t>Dương Tấn</t>
  </si>
  <si>
    <t>Phôn</t>
  </si>
  <si>
    <t>10/07/1993</t>
  </si>
  <si>
    <t>Nguyễn Văn Đại Phú</t>
  </si>
  <si>
    <t>30/01/1993</t>
  </si>
  <si>
    <t>12/05/1993</t>
  </si>
  <si>
    <t>24/02/1992</t>
  </si>
  <si>
    <t>Sáu</t>
  </si>
  <si>
    <t>02/11/1988</t>
  </si>
  <si>
    <t>Sinh</t>
  </si>
  <si>
    <t>21/04/1993</t>
  </si>
  <si>
    <t>Nguyễn Tạ Hoàng</t>
  </si>
  <si>
    <t>15/04/1993</t>
  </si>
  <si>
    <t>05/03/1987</t>
  </si>
  <si>
    <t>17/05/1993</t>
  </si>
  <si>
    <t>Thiệu</t>
  </si>
  <si>
    <t>06/02/1992</t>
  </si>
  <si>
    <t xml:space="preserve">Võ Thị Minh </t>
  </si>
  <si>
    <t>Trà</t>
  </si>
  <si>
    <t>02/12/1993</t>
  </si>
  <si>
    <t xml:space="preserve">Nguyễn Thị Diệu </t>
  </si>
  <si>
    <t>Phạm Minh</t>
  </si>
  <si>
    <t>Hà Quý</t>
  </si>
  <si>
    <t>16/12/1993</t>
  </si>
  <si>
    <t>Thái Anh</t>
  </si>
  <si>
    <t>15/02/1993</t>
  </si>
  <si>
    <t>Phạm Trần Công</t>
  </si>
  <si>
    <t>03/11/1993</t>
  </si>
  <si>
    <t>Hà Đức</t>
  </si>
  <si>
    <t>Tuệ</t>
  </si>
  <si>
    <t>03/03/1993</t>
  </si>
  <si>
    <t>Vũ Duy</t>
  </si>
  <si>
    <t>24/03/1993</t>
  </si>
  <si>
    <t xml:space="preserve">Hoàng Minh </t>
  </si>
  <si>
    <t>Hoàng Miên</t>
  </si>
  <si>
    <t>Viễn</t>
  </si>
  <si>
    <t>10/09/1993</t>
  </si>
  <si>
    <t xml:space="preserve">Hồ Thiên </t>
  </si>
  <si>
    <t>28/10/1993</t>
  </si>
  <si>
    <t>Vui</t>
  </si>
  <si>
    <t>19/07/1993</t>
  </si>
  <si>
    <t>Phùng Tuấn</t>
  </si>
  <si>
    <t>25/01/1993</t>
  </si>
  <si>
    <t>K17CSU_XDD</t>
  </si>
  <si>
    <t>Tạ Việt</t>
  </si>
  <si>
    <t>09/08/1993</t>
  </si>
  <si>
    <t xml:space="preserve">Lê Hoàng </t>
  </si>
  <si>
    <t>27/07/1993</t>
  </si>
  <si>
    <t>Trần Tiến</t>
  </si>
  <si>
    <t>13/01/1993</t>
  </si>
  <si>
    <t>Đặng Thái</t>
  </si>
  <si>
    <t>Học</t>
  </si>
  <si>
    <t>10/01/1991</t>
  </si>
  <si>
    <t>Huỳnh Hải</t>
  </si>
  <si>
    <t>Huỳnh</t>
  </si>
  <si>
    <t>30/07/1993</t>
  </si>
  <si>
    <t>Ngô Thanh</t>
  </si>
  <si>
    <t>02/03/1993</t>
  </si>
  <si>
    <t>15/04/1992</t>
  </si>
  <si>
    <t>Nguyễn Cẩm</t>
  </si>
  <si>
    <t>22/06/1993</t>
  </si>
  <si>
    <t>29/04/1993</t>
  </si>
  <si>
    <t>Đoàn Lê</t>
  </si>
  <si>
    <t>Quang</t>
  </si>
  <si>
    <t>20/01/1989</t>
  </si>
  <si>
    <t>Hồ Lâm Bích</t>
  </si>
  <si>
    <t>27/03/1993</t>
  </si>
  <si>
    <t xml:space="preserve">Ngô Trung </t>
  </si>
  <si>
    <t>29/10/1993</t>
  </si>
  <si>
    <t>Võ Quốc</t>
  </si>
  <si>
    <t>14/09/1992</t>
  </si>
  <si>
    <t xml:space="preserve">Hà Đức </t>
  </si>
  <si>
    <t xml:space="preserve">Trương Đình </t>
  </si>
  <si>
    <t>20/12/1993</t>
  </si>
  <si>
    <t>Phạm Quang</t>
  </si>
  <si>
    <t>15/03/1993</t>
  </si>
  <si>
    <t>Lê Hoàng</t>
  </si>
  <si>
    <t>23/09/1993</t>
  </si>
  <si>
    <t xml:space="preserve">Trịnh Ngọc </t>
  </si>
  <si>
    <t>02/08/1993</t>
  </si>
  <si>
    <t>Nguyễn Tuấn</t>
  </si>
  <si>
    <t>31/03/1992</t>
  </si>
  <si>
    <t>Hà Duy</t>
  </si>
  <si>
    <t>Thạch</t>
  </si>
  <si>
    <t>10/02/1993</t>
  </si>
  <si>
    <t>Đỗ Ngọc</t>
  </si>
  <si>
    <t>25/06/1993</t>
  </si>
  <si>
    <t>21/11/1993</t>
  </si>
  <si>
    <t>Nguyễn Thái</t>
  </si>
  <si>
    <t>28/08/1993</t>
  </si>
  <si>
    <t>20/07/1993</t>
  </si>
  <si>
    <t xml:space="preserve">Phạm Thị Thu </t>
  </si>
  <si>
    <t>12/03/1993</t>
  </si>
  <si>
    <t>08/07/1993</t>
  </si>
  <si>
    <t>10/11/1993</t>
  </si>
  <si>
    <t>06/10/1993</t>
  </si>
  <si>
    <t>05/10/1993</t>
  </si>
  <si>
    <t>21/03/1993</t>
  </si>
  <si>
    <t>Mỹ</t>
  </si>
  <si>
    <t>14/04/1993</t>
  </si>
  <si>
    <t>17/09/1993</t>
  </si>
  <si>
    <t>24/01/1993</t>
  </si>
  <si>
    <t>25/09/1993</t>
  </si>
  <si>
    <t>11/06/1993</t>
  </si>
  <si>
    <t>Nhã</t>
  </si>
  <si>
    <t>Nguyễn Thị Hồng</t>
  </si>
  <si>
    <t>01/02/1993</t>
  </si>
  <si>
    <t>Ny</t>
  </si>
  <si>
    <t>30/09/1993</t>
  </si>
  <si>
    <t>14/12/1993</t>
  </si>
  <si>
    <t>12/06/1993</t>
  </si>
  <si>
    <t>01/11/1993</t>
  </si>
  <si>
    <t>17/03/1993</t>
  </si>
  <si>
    <t>26/03/1993</t>
  </si>
  <si>
    <t>20/06/1993</t>
  </si>
  <si>
    <t>30/06/1993</t>
  </si>
  <si>
    <t>30/10/1993</t>
  </si>
  <si>
    <t>26/06/1993</t>
  </si>
  <si>
    <t>07/07/1993</t>
  </si>
  <si>
    <t>Lê Thị Tường</t>
  </si>
  <si>
    <t>Đồng</t>
  </si>
  <si>
    <t>K17PSU_KCD1</t>
  </si>
  <si>
    <t>Bùi Hoàng</t>
  </si>
  <si>
    <t>08/04/1993</t>
  </si>
  <si>
    <t xml:space="preserve">Lưu Kim </t>
  </si>
  <si>
    <t>04/12/1992</t>
  </si>
  <si>
    <t>Lê Đức</t>
  </si>
  <si>
    <t>15/01/1993</t>
  </si>
  <si>
    <t xml:space="preserve">Dương Ngọc </t>
  </si>
  <si>
    <t>Diệp</t>
  </si>
  <si>
    <t>Huỳnh Nguyễn Phương</t>
  </si>
  <si>
    <t>11/02/1993</t>
  </si>
  <si>
    <t xml:space="preserve">Phạm Thùy </t>
  </si>
  <si>
    <t>08/10/1993</t>
  </si>
  <si>
    <t>10/05/1992</t>
  </si>
  <si>
    <t xml:space="preserve">Đặng Công </t>
  </si>
  <si>
    <t xml:space="preserve">Đặng Thị Thương </t>
  </si>
  <si>
    <t>11/11/1993</t>
  </si>
  <si>
    <t>Hướng</t>
  </si>
  <si>
    <t>13/09/1992</t>
  </si>
  <si>
    <t xml:space="preserve">Phan Thị Khánh </t>
  </si>
  <si>
    <t>Nguyễn Thị Nhật</t>
  </si>
  <si>
    <t>Nguyễn Thị Yến</t>
  </si>
  <si>
    <t>12/08/1993</t>
  </si>
  <si>
    <t>18/03/1993</t>
  </si>
  <si>
    <t>Lê Vương Thảo</t>
  </si>
  <si>
    <t>Mai Thị Tường</t>
  </si>
  <si>
    <t xml:space="preserve">Hà Lê Diễm </t>
  </si>
  <si>
    <t>Đặng Hoài</t>
  </si>
  <si>
    <t xml:space="preserve">Châu Văn </t>
  </si>
  <si>
    <t>04/06/1993</t>
  </si>
  <si>
    <t xml:space="preserve">Tán Thị Trà </t>
  </si>
  <si>
    <t>Trần Thị Phương</t>
  </si>
  <si>
    <t>31/10/1993</t>
  </si>
  <si>
    <t>Phan Nguyễn Thành</t>
  </si>
  <si>
    <t>K17PSU_KCD2</t>
  </si>
  <si>
    <t>Lê Hồ Xuân</t>
  </si>
  <si>
    <t>Phạm Thị Hoàng</t>
  </si>
  <si>
    <t xml:space="preserve">Phạm Thị Thuỳ </t>
  </si>
  <si>
    <t>17/08/1992</t>
  </si>
  <si>
    <t>Nguyễn Quỳnh Ý</t>
  </si>
  <si>
    <t>Mai Văn</t>
  </si>
  <si>
    <t xml:space="preserve">Lê Thị Thành </t>
  </si>
  <si>
    <t>11/03/1993</t>
  </si>
  <si>
    <t>Thắm</t>
  </si>
  <si>
    <t>16/09/1993</t>
  </si>
  <si>
    <t>Hoàng Mạnh</t>
  </si>
  <si>
    <t>22/09/1993</t>
  </si>
  <si>
    <t>Hoàng Thị Hoài</t>
  </si>
  <si>
    <t>05/11/1993</t>
  </si>
  <si>
    <t>Thuyên</t>
  </si>
  <si>
    <t xml:space="preserve">Nguyễn Thị </t>
  </si>
  <si>
    <t>Hồ Thị Huyền</t>
  </si>
  <si>
    <t>04/11/1993</t>
  </si>
  <si>
    <t xml:space="preserve">Lý Vũ Khánh </t>
  </si>
  <si>
    <t>Nguyễn Thị Cẩm</t>
  </si>
  <si>
    <t>10/03/1993</t>
  </si>
  <si>
    <t>Nguyễn Mai Huệ</t>
  </si>
  <si>
    <t>K17PSU_KKT1</t>
  </si>
  <si>
    <t>21/04/1991</t>
  </si>
  <si>
    <t xml:space="preserve">Lê Thanh </t>
  </si>
  <si>
    <t xml:space="preserve">Hoàng Lê Minh </t>
  </si>
  <si>
    <t>Nguyễn Uyên</t>
  </si>
  <si>
    <t>Lê Mai Thị Mỹ</t>
  </si>
  <si>
    <t>22/03/1993</t>
  </si>
  <si>
    <t>Mai Tiến</t>
  </si>
  <si>
    <t xml:space="preserve">Đỗ Nguyên </t>
  </si>
  <si>
    <t>Giao</t>
  </si>
  <si>
    <t>Tạ Thị Thu</t>
  </si>
  <si>
    <t>26/05/1992</t>
  </si>
  <si>
    <t xml:space="preserve">Nguyễn Thị Thu </t>
  </si>
  <si>
    <t>14/01/1993</t>
  </si>
  <si>
    <t>Lê Nguyễn Diệu</t>
  </si>
  <si>
    <t>07/01/1993</t>
  </si>
  <si>
    <t xml:space="preserve">Dương Thị </t>
  </si>
  <si>
    <t>20/04/1993</t>
  </si>
  <si>
    <t xml:space="preserve">Trương Thị Mỹ </t>
  </si>
  <si>
    <t>04/08/1993</t>
  </si>
  <si>
    <t>Nguyễn Ngọc Bảo</t>
  </si>
  <si>
    <t xml:space="preserve">Hàn Thị </t>
  </si>
  <si>
    <t>Hường</t>
  </si>
  <si>
    <t>Lương Quang Tùng</t>
  </si>
  <si>
    <t xml:space="preserve">Nguyễn Mai Thảo </t>
  </si>
  <si>
    <t>Lam</t>
  </si>
  <si>
    <t>05/03/1993</t>
  </si>
  <si>
    <t>Đặng Trần Nhật</t>
  </si>
  <si>
    <t>Hoàng Thành</t>
  </si>
  <si>
    <t>Luân</t>
  </si>
  <si>
    <t xml:space="preserve">Văn Thị Khánh </t>
  </si>
  <si>
    <t xml:space="preserve">Phan Thanh </t>
  </si>
  <si>
    <t>17/11/1989</t>
  </si>
  <si>
    <t>Huỳnh Thị Bích</t>
  </si>
  <si>
    <t>10/11/1989</t>
  </si>
  <si>
    <t>Nguyễn Yến</t>
  </si>
  <si>
    <t>Đỗ Thị Ý</t>
  </si>
  <si>
    <t>08/09/1993</t>
  </si>
  <si>
    <t xml:space="preserve">Nguyễn Đức </t>
  </si>
  <si>
    <t>K17PSU_KKT2</t>
  </si>
  <si>
    <t>Bùi Thị Ngọc</t>
  </si>
  <si>
    <t>09/11/1993</t>
  </si>
  <si>
    <t xml:space="preserve">Nguyễn Thị Y </t>
  </si>
  <si>
    <t>Na</t>
  </si>
  <si>
    <t>27/09/1993</t>
  </si>
  <si>
    <t>Uông Nữ Minh</t>
  </si>
  <si>
    <t xml:space="preserve">Phạm Thị Bích </t>
  </si>
  <si>
    <t>13/03/1992</t>
  </si>
  <si>
    <t>19/10/1993</t>
  </si>
  <si>
    <t>19/04/1993</t>
  </si>
  <si>
    <t xml:space="preserve">Vũ Thị Tô </t>
  </si>
  <si>
    <t>Võ Thị Minh</t>
  </si>
  <si>
    <t>10/01/1993</t>
  </si>
  <si>
    <t xml:space="preserve">Nguyễn Văn Thành </t>
  </si>
  <si>
    <t>05/09/1993</t>
  </si>
  <si>
    <t xml:space="preserve">Trần Thị Thúy </t>
  </si>
  <si>
    <t>Nguyễn Thị Thạch</t>
  </si>
  <si>
    <t xml:space="preserve">Nguyễn Nguyễn Minh </t>
  </si>
  <si>
    <t>04/12/1993</t>
  </si>
  <si>
    <t>Trịnh Đoan</t>
  </si>
  <si>
    <t>26/10/1993</t>
  </si>
  <si>
    <t>Lương Quốc</t>
  </si>
  <si>
    <t xml:space="preserve">Lê Thị Hồng </t>
  </si>
  <si>
    <t>14/08/1992</t>
  </si>
  <si>
    <t>21/12/1993</t>
  </si>
  <si>
    <t>Đoàn Ngọc</t>
  </si>
  <si>
    <t>13/05/1993</t>
  </si>
  <si>
    <t>07/08/1993</t>
  </si>
  <si>
    <t>K17PSU_QCD1</t>
  </si>
  <si>
    <t>10/12/1993</t>
  </si>
  <si>
    <t>Trần Thị Thúy</t>
  </si>
  <si>
    <t xml:space="preserve">Lê Nguyễn Trâm </t>
  </si>
  <si>
    <t>15/12/1993</t>
  </si>
  <si>
    <t>Đoàn Minh</t>
  </si>
  <si>
    <t>23/05/1993</t>
  </si>
  <si>
    <t>Giáp Thị Thanh</t>
  </si>
  <si>
    <t>10/06/1993</t>
  </si>
  <si>
    <t>Trương Trung</t>
  </si>
  <si>
    <t>Đỗ Thị Kim</t>
  </si>
  <si>
    <t>Hun Văn</t>
  </si>
  <si>
    <t>20/01/1993</t>
  </si>
  <si>
    <t>Dương Thị Mỹ</t>
  </si>
  <si>
    <t xml:space="preserve">Lê Thị Thúy </t>
  </si>
  <si>
    <t>16/08/1993</t>
  </si>
  <si>
    <t>Hoàn</t>
  </si>
  <si>
    <t>13/07/1993</t>
  </si>
  <si>
    <t>Đặng Thị Hoàng</t>
  </si>
  <si>
    <t>25/08/1992</t>
  </si>
  <si>
    <t>Nguyễn Thị Quỳnh</t>
  </si>
  <si>
    <t>09/09/1993</t>
  </si>
  <si>
    <t>06/05/1993</t>
  </si>
  <si>
    <t>Phan Thị Thu</t>
  </si>
  <si>
    <t>Tưởng Diệu</t>
  </si>
  <si>
    <t xml:space="preserve">Hồ Thị Trúc </t>
  </si>
  <si>
    <t xml:space="preserve">Trần Ngọc Nam </t>
  </si>
  <si>
    <t>10/08/1993</t>
  </si>
  <si>
    <t>Dương Ngọc</t>
  </si>
  <si>
    <t>Hoàng Đức</t>
  </si>
  <si>
    <t>K17PSU_QCD2</t>
  </si>
  <si>
    <t xml:space="preserve">Phan Phụng Hoàng </t>
  </si>
  <si>
    <t>Nguyễn Thị Quý</t>
  </si>
  <si>
    <t>Phạm Thị Hằng</t>
  </si>
  <si>
    <t>21/05/1993</t>
  </si>
  <si>
    <t>Nhàn</t>
  </si>
  <si>
    <t>08/06/1993</t>
  </si>
  <si>
    <t>Trần Quỳnh</t>
  </si>
  <si>
    <t>Nguyễn Thị Tố</t>
  </si>
  <si>
    <t xml:space="preserve">Văn Lê Ngọc </t>
  </si>
  <si>
    <t>18/09/1993</t>
  </si>
  <si>
    <t>Nguyễn Vũ Quỳnh</t>
  </si>
  <si>
    <t>04/02/1993</t>
  </si>
  <si>
    <t>Nguyễn Ngọc Tuyết</t>
  </si>
  <si>
    <t>04/07/1993</t>
  </si>
  <si>
    <t>Huỳnh Lương Thiên</t>
  </si>
  <si>
    <t>19/07/1992</t>
  </si>
  <si>
    <t>Huỳnh Văn Thành</t>
  </si>
  <si>
    <t>13/02/1993</t>
  </si>
  <si>
    <t xml:space="preserve">Hoàng Thị Diễm </t>
  </si>
  <si>
    <t>29/09/1993</t>
  </si>
  <si>
    <t xml:space="preserve">Bùi Thị Như </t>
  </si>
  <si>
    <t>Lê Thị Dạ</t>
  </si>
  <si>
    <t>21/06/1993</t>
  </si>
  <si>
    <t>Cổ Thế</t>
  </si>
  <si>
    <t>Phạm Phú</t>
  </si>
  <si>
    <t xml:space="preserve">Sử Phương </t>
  </si>
  <si>
    <t xml:space="preserve">Nguyễn Lê Phương </t>
  </si>
  <si>
    <t>28/03/1993</t>
  </si>
  <si>
    <t>Hồ Anh</t>
  </si>
  <si>
    <t>20/09/1993</t>
  </si>
  <si>
    <t xml:space="preserve">Huỳnh Thị Thúy </t>
  </si>
  <si>
    <t>02/01/1993</t>
  </si>
  <si>
    <t>K17PSU_QCD3</t>
  </si>
  <si>
    <t>Đoàn Thị Bảo</t>
  </si>
  <si>
    <t>01/07/1993</t>
  </si>
  <si>
    <t>Phan Ngọc</t>
  </si>
  <si>
    <t>Hồ Nguyễn Diệu</t>
  </si>
  <si>
    <t>29/11/1993</t>
  </si>
  <si>
    <t xml:space="preserve">Dương Quỳnh </t>
  </si>
  <si>
    <t>Nguyễn Thái Thu</t>
  </si>
  <si>
    <t>15/11/1993</t>
  </si>
  <si>
    <t>Thiệp</t>
  </si>
  <si>
    <t>26/11/1993</t>
  </si>
  <si>
    <t>Lê Nguyễn Quí</t>
  </si>
  <si>
    <t xml:space="preserve">Bùi Thị Anh </t>
  </si>
  <si>
    <t xml:space="preserve">Hồ Anh </t>
  </si>
  <si>
    <t xml:space="preserve">Mai Văn Thanh </t>
  </si>
  <si>
    <t>Phan Lâm Bích</t>
  </si>
  <si>
    <t>29/03/1993</t>
  </si>
  <si>
    <t>Hồ Thị Diễm</t>
  </si>
  <si>
    <t>Võ Thùy</t>
  </si>
  <si>
    <t>20/03/1993</t>
  </si>
  <si>
    <t>Phạm Thị Thanh</t>
  </si>
  <si>
    <t>Phan Thanh</t>
  </si>
  <si>
    <t>29/09/1990</t>
  </si>
  <si>
    <t>Võ Thị Hoàng</t>
  </si>
  <si>
    <t xml:space="preserve">Võ Thế </t>
  </si>
  <si>
    <t>Hà Chí</t>
  </si>
  <si>
    <t>23/07/1993</t>
  </si>
  <si>
    <t>25/10/1993</t>
  </si>
  <si>
    <t>Phan Châu Hải</t>
  </si>
  <si>
    <t>Yến</t>
  </si>
  <si>
    <t>08/01/1993</t>
  </si>
  <si>
    <t xml:space="preserve">Võ Thị Hồng </t>
  </si>
  <si>
    <t>14/03/1993</t>
  </si>
  <si>
    <t>Phan Minh</t>
  </si>
  <si>
    <t>19/03/1992</t>
  </si>
  <si>
    <t>K17PSU_QNH1</t>
  </si>
  <si>
    <t>Hà Hoàng</t>
  </si>
  <si>
    <t>25/08/1993</t>
  </si>
  <si>
    <t xml:space="preserve">Trịnh Trần Công </t>
  </si>
  <si>
    <t>17/01/1993</t>
  </si>
  <si>
    <t xml:space="preserve">Bùi Minh Thiên </t>
  </si>
  <si>
    <t xml:space="preserve">Đoàn Văn </t>
  </si>
  <si>
    <t>Bản</t>
  </si>
  <si>
    <t>12/12/1993</t>
  </si>
  <si>
    <t>Trần Đăng</t>
  </si>
  <si>
    <t>Cận</t>
  </si>
  <si>
    <t>Đăng</t>
  </si>
  <si>
    <t>Trương Ngọc</t>
  </si>
  <si>
    <t>Diễm</t>
  </si>
  <si>
    <t>03/10/1992</t>
  </si>
  <si>
    <t xml:space="preserve">Lê Trương </t>
  </si>
  <si>
    <t>Định</t>
  </si>
  <si>
    <t>Mai Thị Thùy</t>
  </si>
  <si>
    <t xml:space="preserve">Nguyễn Hà </t>
  </si>
  <si>
    <t>30/08/1993</t>
  </si>
  <si>
    <t xml:space="preserve">Nguyễn Xuân Bảo </t>
  </si>
  <si>
    <t>03/06/1993</t>
  </si>
  <si>
    <t xml:space="preserve">Nguyễn Thị Mỹ </t>
  </si>
  <si>
    <t>19/02/1993</t>
  </si>
  <si>
    <t>Mai Ngọc</t>
  </si>
  <si>
    <t>27/11/1993</t>
  </si>
  <si>
    <t>Huỳnh Trọng</t>
  </si>
  <si>
    <t>19/03/1993</t>
  </si>
  <si>
    <t xml:space="preserve">Nguyễn Thị Ngọc </t>
  </si>
  <si>
    <t>12/01/1993</t>
  </si>
  <si>
    <t>Đặng Thị Thanh</t>
  </si>
  <si>
    <t xml:space="preserve">Dương Xuân </t>
  </si>
  <si>
    <t>01/09/1993</t>
  </si>
  <si>
    <t>Hứa Thị Lan</t>
  </si>
  <si>
    <t>Dương Bá Diệu</t>
  </si>
  <si>
    <t xml:space="preserve">Võ Thu Hoài </t>
  </si>
  <si>
    <t xml:space="preserve">Trương Hoàng </t>
  </si>
  <si>
    <t>Lê Ly</t>
  </si>
  <si>
    <t xml:space="preserve">Trần Minh Dạ </t>
  </si>
  <si>
    <t>K17PSU_QNH2</t>
  </si>
  <si>
    <t>Phan Phú</t>
  </si>
  <si>
    <t>Khỏe</t>
  </si>
  <si>
    <t>Lịch</t>
  </si>
  <si>
    <t>28/06/1992</t>
  </si>
  <si>
    <t>Nguyễn Thùy</t>
  </si>
  <si>
    <t>29/05/1993</t>
  </si>
  <si>
    <t>Phan Nhật</t>
  </si>
  <si>
    <t>13/03/1993</t>
  </si>
  <si>
    <t>Đoàn Ngọc Thành</t>
  </si>
  <si>
    <t xml:space="preserve">Huỳnh Thị Kiều </t>
  </si>
  <si>
    <t>Đặng Hoàng Chi</t>
  </si>
  <si>
    <t>15/06/1993</t>
  </si>
  <si>
    <t xml:space="preserve">Hà Hoài </t>
  </si>
  <si>
    <t>Phan Thị Bích</t>
  </si>
  <si>
    <t xml:space="preserve">Lê Hồng </t>
  </si>
  <si>
    <t>07/11/1993</t>
  </si>
  <si>
    <t>Phạm Thị Yến</t>
  </si>
  <si>
    <t xml:space="preserve">Lê Thị Hoàng </t>
  </si>
  <si>
    <t>17/10/1993</t>
  </si>
  <si>
    <t>11/08/1993</t>
  </si>
  <si>
    <t xml:space="preserve">Phạm Văn Anh </t>
  </si>
  <si>
    <t>Nguyễn Thị Hương</t>
  </si>
  <si>
    <t xml:space="preserve">Phan Thị Nguyệt </t>
  </si>
  <si>
    <t xml:space="preserve">Trần Nhật </t>
  </si>
  <si>
    <t>Lê Thị Thảo</t>
  </si>
  <si>
    <t>K17PSU_QNH3</t>
  </si>
  <si>
    <t xml:space="preserve">Phạm Thị Ngọc </t>
  </si>
  <si>
    <t>Lương Thị Phương</t>
  </si>
  <si>
    <t xml:space="preserve">Lê Xuân </t>
  </si>
  <si>
    <t>Thái</t>
  </si>
  <si>
    <t xml:space="preserve">Đỗ Lê </t>
  </si>
  <si>
    <t xml:space="preserve">Lê Huỳnh Hiền </t>
  </si>
  <si>
    <t xml:space="preserve">Nguyễn Trần Bích </t>
  </si>
  <si>
    <t>11/10/1993</t>
  </si>
  <si>
    <t xml:space="preserve">Nguyễn Thụy Ngọc </t>
  </si>
  <si>
    <t>25/03/1993</t>
  </si>
  <si>
    <t>06/10/1990</t>
  </si>
  <si>
    <t>Trần Thị Hoài</t>
  </si>
  <si>
    <t>Võ Thủy</t>
  </si>
  <si>
    <t>24/04/1993</t>
  </si>
  <si>
    <t xml:space="preserve">Huỳnh Thị </t>
  </si>
  <si>
    <t>Phùng Thị Minh</t>
  </si>
  <si>
    <t>08/02/1993</t>
  </si>
  <si>
    <t xml:space="preserve">Đoàn Ngọc Đoan </t>
  </si>
  <si>
    <t xml:space="preserve">Phan Thị Tố </t>
  </si>
  <si>
    <t>Lê Doãn</t>
  </si>
  <si>
    <t>Mai Đăng</t>
  </si>
  <si>
    <t>19/01/1992</t>
  </si>
  <si>
    <t xml:space="preserve">Nguyễn Thanh Thảo </t>
  </si>
  <si>
    <t>Nguyễn Lưu Kim</t>
  </si>
  <si>
    <t>K17PSU_QTH</t>
  </si>
  <si>
    <t>Trần Gia</t>
  </si>
  <si>
    <t xml:space="preserve">Nguyễn Hùng </t>
  </si>
  <si>
    <t>05/05/1993</t>
  </si>
  <si>
    <t>Hoàng Công</t>
  </si>
  <si>
    <t>Trần Bảo Giang</t>
  </si>
  <si>
    <t xml:space="preserve">Trần Thị Thảo </t>
  </si>
  <si>
    <t xml:space="preserve">Nguyễn Tiến </t>
  </si>
  <si>
    <t>27/08/1993</t>
  </si>
  <si>
    <t>Huỳnh Ngọc</t>
  </si>
  <si>
    <t>15/05/1992</t>
  </si>
  <si>
    <t xml:space="preserve">Văn Bá </t>
  </si>
  <si>
    <t>06/04/1993</t>
  </si>
  <si>
    <t xml:space="preserve">Võ Thị Thanh </t>
  </si>
  <si>
    <t>Hoàng Thị Hồng</t>
  </si>
  <si>
    <t>Đào Thị Thuỳ</t>
  </si>
  <si>
    <t>21/12/1992</t>
  </si>
  <si>
    <t>Võ Ngọc Thảo</t>
  </si>
  <si>
    <t>Huỳnh Tấn</t>
  </si>
  <si>
    <t>Phát</t>
  </si>
  <si>
    <t xml:space="preserve">Hoàng Nữ Khánh </t>
  </si>
  <si>
    <t>Nguyễn Bình</t>
  </si>
  <si>
    <t>02/06/1993</t>
  </si>
  <si>
    <t xml:space="preserve">Phạm Thanh </t>
  </si>
  <si>
    <t>08/12/1993</t>
  </si>
  <si>
    <t xml:space="preserve">Bùi Thị Ngọc </t>
  </si>
  <si>
    <t>Võ Thị Phương</t>
  </si>
  <si>
    <t>16/06/1993</t>
  </si>
  <si>
    <t>Vũ Văn</t>
  </si>
  <si>
    <t xml:space="preserve">Ngô Lê Hoài </t>
  </si>
  <si>
    <t xml:space="preserve">Thân Thị Nhật </t>
  </si>
  <si>
    <t>07/05/1993</t>
  </si>
  <si>
    <t>Tiếp</t>
  </si>
  <si>
    <t>Phương Đoàn Quỳnh</t>
  </si>
  <si>
    <t xml:space="preserve">Nguyễn Lê Bá </t>
  </si>
  <si>
    <t>Trình</t>
  </si>
  <si>
    <t>16/10/1993</t>
  </si>
  <si>
    <t xml:space="preserve">Doãn Lê Thanh </t>
  </si>
  <si>
    <t>02/10/1992</t>
  </si>
  <si>
    <t xml:space="preserve">Phan Hoàng Ngọc </t>
  </si>
  <si>
    <t xml:space="preserve">TRẦN THỊ </t>
  </si>
  <si>
    <t>THƯƠNG</t>
  </si>
  <si>
    <t>19/11/1994</t>
  </si>
  <si>
    <t>K18CMU_TCD1</t>
  </si>
  <si>
    <t>BẢO</t>
  </si>
  <si>
    <t>PHONG</t>
  </si>
  <si>
    <t>12/04/1994</t>
  </si>
  <si>
    <t>ƯNG QUANG</t>
  </si>
  <si>
    <t>HUY</t>
  </si>
  <si>
    <t>12/08/1994</t>
  </si>
  <si>
    <t xml:space="preserve">VÕ VĂN </t>
  </si>
  <si>
    <t>TRÀ</t>
  </si>
  <si>
    <t>NGUYỄN NGỌC</t>
  </si>
  <si>
    <t>HẬU</t>
  </si>
  <si>
    <t>01/05/1994</t>
  </si>
  <si>
    <t>NGUYỄN VĂN</t>
  </si>
  <si>
    <t>HOÀNG</t>
  </si>
  <si>
    <t>HÀ THÚC</t>
  </si>
  <si>
    <t>BÌNH</t>
  </si>
  <si>
    <t>17/12/1993</t>
  </si>
  <si>
    <t>VĂN THANH</t>
  </si>
  <si>
    <t>SƠN</t>
  </si>
  <si>
    <t>03/08/1994</t>
  </si>
  <si>
    <t>20/11/1994</t>
  </si>
  <si>
    <t>PHẠM NGỌC</t>
  </si>
  <si>
    <t>TIẾN</t>
  </si>
  <si>
    <t>10/11/1994</t>
  </si>
  <si>
    <t>HÀ BỬU</t>
  </si>
  <si>
    <t>LÂN</t>
  </si>
  <si>
    <t>28/05/1994</t>
  </si>
  <si>
    <t>HỒ BẢO</t>
  </si>
  <si>
    <t>NAM</t>
  </si>
  <si>
    <t>18/02/1994</t>
  </si>
  <si>
    <t>TRẦN THÁI</t>
  </si>
  <si>
    <t>NGUYÊN</t>
  </si>
  <si>
    <t>25/01/1994</t>
  </si>
  <si>
    <t>VÕ TÁ</t>
  </si>
  <si>
    <t>TRUNG</t>
  </si>
  <si>
    <t xml:space="preserve">NGUYỄN BÁ </t>
  </si>
  <si>
    <t>25/12/1994</t>
  </si>
  <si>
    <t>DƯƠNG CÔNG</t>
  </si>
  <si>
    <t>DUY</t>
  </si>
  <si>
    <t>10/10/1994</t>
  </si>
  <si>
    <t>NGUYỄN CÔNG</t>
  </si>
  <si>
    <t>14/02/1994</t>
  </si>
  <si>
    <t>THÀNH</t>
  </si>
  <si>
    <t>24/06/1994</t>
  </si>
  <si>
    <t>NGUYỄN VÕ NGUYÊN</t>
  </si>
  <si>
    <t>TUẤN</t>
  </si>
  <si>
    <t>NGÔ ĐÌNH</t>
  </si>
  <si>
    <t>KHảI</t>
  </si>
  <si>
    <t>11/06/1994</t>
  </si>
  <si>
    <t>NGUYỄN ĐỨC</t>
  </si>
  <si>
    <t>TOÀN</t>
  </si>
  <si>
    <t>21/05/1994</t>
  </si>
  <si>
    <t>PHẠM VŨ</t>
  </si>
  <si>
    <t>NGUYỄN</t>
  </si>
  <si>
    <t>08/02/1994</t>
  </si>
  <si>
    <t>PHẠM VĂN</t>
  </si>
  <si>
    <t>MỸ</t>
  </si>
  <si>
    <t>26/01/1994</t>
  </si>
  <si>
    <t>NGUYỄN TRƯỜNG</t>
  </si>
  <si>
    <t>GIANG</t>
  </si>
  <si>
    <t>15/12/1994</t>
  </si>
  <si>
    <t>PHạM HUY</t>
  </si>
  <si>
    <t>THịNH</t>
  </si>
  <si>
    <t>20/04/1994</t>
  </si>
  <si>
    <t>Đỗ THÀNH</t>
  </si>
  <si>
    <t>ĐạT</t>
  </si>
  <si>
    <t>04/11/1994</t>
  </si>
  <si>
    <t>Hồ VIệT</t>
  </si>
  <si>
    <t>CƯờNG</t>
  </si>
  <si>
    <t>17/08/1994</t>
  </si>
  <si>
    <t>NGUYễN VĂN</t>
  </si>
  <si>
    <t>LÃM</t>
  </si>
  <si>
    <t>NGUYễN TRầN</t>
  </si>
  <si>
    <t>QUANG</t>
  </si>
  <si>
    <t>09/02/1994</t>
  </si>
  <si>
    <t>PHAN HồNG</t>
  </si>
  <si>
    <t>SANG</t>
  </si>
  <si>
    <t>13/11/1994</t>
  </si>
  <si>
    <t>TRầN VĂN HOÀNG</t>
  </si>
  <si>
    <t>CHÂU</t>
  </si>
  <si>
    <t>31/10/1994</t>
  </si>
  <si>
    <t>HUỳNH BÁ</t>
  </si>
  <si>
    <t>VINH</t>
  </si>
  <si>
    <t>10/06/1994</t>
  </si>
  <si>
    <t>PHAN THANH</t>
  </si>
  <si>
    <t>TÙNG</t>
  </si>
  <si>
    <t>25/06/1994</t>
  </si>
  <si>
    <t>NGUYễN LƯƠNG TUấN</t>
  </si>
  <si>
    <t>NHÃ</t>
  </si>
  <si>
    <t>06/11/1994</t>
  </si>
  <si>
    <t>Tạ VĂN</t>
  </si>
  <si>
    <t>LONG</t>
  </si>
  <si>
    <t>05/05/1994</t>
  </si>
  <si>
    <t>VÕ DUY</t>
  </si>
  <si>
    <t>HÙNG</t>
  </si>
  <si>
    <t>05/08/1994</t>
  </si>
  <si>
    <t>TRầN HữU</t>
  </si>
  <si>
    <t>KHÁNH</t>
  </si>
  <si>
    <t>06/05/1994</t>
  </si>
  <si>
    <t>NGUYễN THị THÙY</t>
  </si>
  <si>
    <t>TRANG</t>
  </si>
  <si>
    <t>07/03/1994</t>
  </si>
  <si>
    <t>K18CMU_TCD2</t>
  </si>
  <si>
    <t>LÊ THỊ PHƯƠNG</t>
  </si>
  <si>
    <t>DUNG</t>
  </si>
  <si>
    <t>17/05/1994</t>
  </si>
  <si>
    <t>HUỳNH NGọC</t>
  </si>
  <si>
    <t>LUậN</t>
  </si>
  <si>
    <t>01/07/1994</t>
  </si>
  <si>
    <t>THỊNH</t>
  </si>
  <si>
    <t>HUỲNH ANH</t>
  </si>
  <si>
    <t>04/05/1994</t>
  </si>
  <si>
    <t>LÊ VĨNH</t>
  </si>
  <si>
    <t>05/07/1994</t>
  </si>
  <si>
    <t xml:space="preserve">PHẠM MINH </t>
  </si>
  <si>
    <t>TRÍ</t>
  </si>
  <si>
    <t>01/01/1994</t>
  </si>
  <si>
    <t>PHAN VIẾT</t>
  </si>
  <si>
    <t>NHÂN</t>
  </si>
  <si>
    <t>17/11/1994</t>
  </si>
  <si>
    <t>ĐỖ VĂN</t>
  </si>
  <si>
    <t>NHẬT</t>
  </si>
  <si>
    <t>01/10/1994</t>
  </si>
  <si>
    <t>NGUYỄN ĐẮC SONG</t>
  </si>
  <si>
    <t>PHƯƠNG</t>
  </si>
  <si>
    <t>TRƯƠNG VĨNH TOÀN</t>
  </si>
  <si>
    <t>KHOA</t>
  </si>
  <si>
    <t>23/03/1994</t>
  </si>
  <si>
    <t>PHạM PHƯớC</t>
  </si>
  <si>
    <t>CAO QUỐC</t>
  </si>
  <si>
    <t>03/02/1994</t>
  </si>
  <si>
    <t xml:space="preserve">Trần Tuấn </t>
  </si>
  <si>
    <t>30/06/1994</t>
  </si>
  <si>
    <t>NGUYỄN DUY</t>
  </si>
  <si>
    <t>TRÌNH</t>
  </si>
  <si>
    <t>02/06/1994</t>
  </si>
  <si>
    <t>K18CMU_TMT</t>
  </si>
  <si>
    <t>PHẠM MINH</t>
  </si>
  <si>
    <t>NHƠN</t>
  </si>
  <si>
    <t>12/11/1994</t>
  </si>
  <si>
    <t>LÊ MINH</t>
  </si>
  <si>
    <t>HƯNG</t>
  </si>
  <si>
    <t>NGÔ TẤN</t>
  </si>
  <si>
    <t>THUẬN</t>
  </si>
  <si>
    <t>02/10/1994</t>
  </si>
  <si>
    <t>LÊ KHÁNH</t>
  </si>
  <si>
    <t>TRẦN MINH</t>
  </si>
  <si>
    <t>VÕ TRỌNG QUANG</t>
  </si>
  <si>
    <t>09/07/1994</t>
  </si>
  <si>
    <t>TRẦN TUẤN</t>
  </si>
  <si>
    <t>11/05/1994</t>
  </si>
  <si>
    <t>NGUYỄN LÊ</t>
  </si>
  <si>
    <t>NGHĨA</t>
  </si>
  <si>
    <t>30/11/1994</t>
  </si>
  <si>
    <t>QUẢNG MINH</t>
  </si>
  <si>
    <t>HIẾU</t>
  </si>
  <si>
    <t>NGUYỄN VĂN TRUNG</t>
  </si>
  <si>
    <t>TÍN</t>
  </si>
  <si>
    <t>15/08/1994</t>
  </si>
  <si>
    <t>NGÔ TRUNG</t>
  </si>
  <si>
    <t>THÔNG</t>
  </si>
  <si>
    <t>28/10/1994</t>
  </si>
  <si>
    <t>DANH</t>
  </si>
  <si>
    <t>LÊ TRỌNG</t>
  </si>
  <si>
    <t>20/01/1994</t>
  </si>
  <si>
    <t xml:space="preserve">HÀ MINH </t>
  </si>
  <si>
    <t>11/09/1993</t>
  </si>
  <si>
    <t>TRƯƠNG LÊ HOÀNG</t>
  </si>
  <si>
    <t>NGUYỄN HOÀNG</t>
  </si>
  <si>
    <t>01/08/1994</t>
  </si>
  <si>
    <t>NGUYỄN SONG</t>
  </si>
  <si>
    <t>26/12/1993</t>
  </si>
  <si>
    <t>THÁI QUỐC</t>
  </si>
  <si>
    <t>09/06/1991</t>
  </si>
  <si>
    <t>Hồ VIếT</t>
  </si>
  <si>
    <t>TUấN</t>
  </si>
  <si>
    <t>12/09/1994</t>
  </si>
  <si>
    <t>ĐẶNG THỊ PHƯƠNG</t>
  </si>
  <si>
    <t>THẢO</t>
  </si>
  <si>
    <t>20/07/1991</t>
  </si>
  <si>
    <t>K18CMU_TPM1</t>
  </si>
  <si>
    <t>NGUYễN THị NHậT</t>
  </si>
  <si>
    <t>MINH</t>
  </si>
  <si>
    <t>22/12/1994</t>
  </si>
  <si>
    <t>TRầN ĐÌNH</t>
  </si>
  <si>
    <t>HÓA</t>
  </si>
  <si>
    <t>26/07/1994</t>
  </si>
  <si>
    <t>NGUYỄN THÀNH DUY</t>
  </si>
  <si>
    <t>ĐỨC</t>
  </si>
  <si>
    <t>26/10/1994</t>
  </si>
  <si>
    <t>NGUYỄN TIẾN</t>
  </si>
  <si>
    <t>VIỆT</t>
  </si>
  <si>
    <t>09/10/1994</t>
  </si>
  <si>
    <t>LÊ VĂN THANH</t>
  </si>
  <si>
    <t>20/10/1994</t>
  </si>
  <si>
    <t>ĐINH NGỌC</t>
  </si>
  <si>
    <t>DƯƠNG</t>
  </si>
  <si>
    <t>26/11/1994</t>
  </si>
  <si>
    <t>NGUYỄN BÁ</t>
  </si>
  <si>
    <t>CHINH</t>
  </si>
  <si>
    <t>06/04/1994</t>
  </si>
  <si>
    <t>LÊ ĐÌNH</t>
  </si>
  <si>
    <t>ĐOAN</t>
  </si>
  <si>
    <t>08/03/1994</t>
  </si>
  <si>
    <t>TRẦN ANH</t>
  </si>
  <si>
    <t>03/09/1994</t>
  </si>
  <si>
    <t>VÕ TUẤN</t>
  </si>
  <si>
    <t>10/02/1994</t>
  </si>
  <si>
    <t>NGÔ HỮU</t>
  </si>
  <si>
    <t>03/03/1994</t>
  </si>
  <si>
    <t>NGUYỄN NHẬT</t>
  </si>
  <si>
    <t>VŨ</t>
  </si>
  <si>
    <t>22/10/1993</t>
  </si>
  <si>
    <t>NGUYỄN MINH</t>
  </si>
  <si>
    <t>22/08/1994</t>
  </si>
  <si>
    <t>TRẦN VIẾT</t>
  </si>
  <si>
    <t>LAM</t>
  </si>
  <si>
    <t>11/04/1993</t>
  </si>
  <si>
    <t xml:space="preserve">BÙI TRỌNG </t>
  </si>
  <si>
    <t>27/09/1994</t>
  </si>
  <si>
    <t>X SẮC</t>
  </si>
  <si>
    <t>TỐT</t>
  </si>
  <si>
    <t xml:space="preserve">TRẦN NHỰT </t>
  </si>
  <si>
    <t>BỔN</t>
  </si>
  <si>
    <t>ĐOÀN HẢI</t>
  </si>
  <si>
    <t>ĐĂNG</t>
  </si>
  <si>
    <t>LÊ BÁ</t>
  </si>
  <si>
    <t>ĐẠT</t>
  </si>
  <si>
    <t>11/08/1994</t>
  </si>
  <si>
    <t>ĐỖ</t>
  </si>
  <si>
    <t>24/08/1994</t>
  </si>
  <si>
    <t>HỒ NGỌC</t>
  </si>
  <si>
    <t>28/03/1994</t>
  </si>
  <si>
    <t>LÊ HOÀNG</t>
  </si>
  <si>
    <t>PHÚC</t>
  </si>
  <si>
    <t>HảI</t>
  </si>
  <si>
    <t>04/02/1994</t>
  </si>
  <si>
    <t>HÀ QUANG</t>
  </si>
  <si>
    <t>ANH</t>
  </si>
  <si>
    <t>02/03/1994</t>
  </si>
  <si>
    <t>LÊ QUÝ</t>
  </si>
  <si>
    <t>HOÀN</t>
  </si>
  <si>
    <t>13/04/1994</t>
  </si>
  <si>
    <t xml:space="preserve">NGUYỄN HỮU BẢO </t>
  </si>
  <si>
    <t>02/01/1994</t>
  </si>
  <si>
    <t>DƯƠNG NGUYỄN QUỐC</t>
  </si>
  <si>
    <t>29/08/1994</t>
  </si>
  <si>
    <t>LÝ NGỌC LONG</t>
  </si>
  <si>
    <t>TRẦN ĐỨC</t>
  </si>
  <si>
    <t>LÊ ĐỨC</t>
  </si>
  <si>
    <t>27/06/1994</t>
  </si>
  <si>
    <t>BÙI QUốC</t>
  </si>
  <si>
    <t>06/10/1994</t>
  </si>
  <si>
    <t>LÊ XUÂN</t>
  </si>
  <si>
    <t>02/07/1994</t>
  </si>
  <si>
    <t>LÊ THÀNH</t>
  </si>
  <si>
    <t>ĐÔ</t>
  </si>
  <si>
    <t>18/11/1994</t>
  </si>
  <si>
    <t>NGUYễN QUANG</t>
  </si>
  <si>
    <t>22/05/1994</t>
  </si>
  <si>
    <t>TRƯƠNG THÀNH</t>
  </si>
  <si>
    <t>PHÁT</t>
  </si>
  <si>
    <t>10/01/1994</t>
  </si>
  <si>
    <t>K18CMU_TPM2</t>
  </si>
  <si>
    <t>TRẦN</t>
  </si>
  <si>
    <t>THI</t>
  </si>
  <si>
    <t>27/05/1994</t>
  </si>
  <si>
    <t>ÔN VĂN TRỌNG</t>
  </si>
  <si>
    <t>NGUYỄN TÀI</t>
  </si>
  <si>
    <t>HÀ VĨNH</t>
  </si>
  <si>
    <t>TRầN VĂN</t>
  </si>
  <si>
    <t>DŨNG</t>
  </si>
  <si>
    <t>30/09/1994</t>
  </si>
  <si>
    <t>NGUYễN LÊ BảO</t>
  </si>
  <si>
    <t>LộC</t>
  </si>
  <si>
    <t>16/09/1994</t>
  </si>
  <si>
    <t>TRịNH ĐÌNH</t>
  </si>
  <si>
    <t>THOAN</t>
  </si>
  <si>
    <t>02/02/1994</t>
  </si>
  <si>
    <t>TRƯƠNG DIÊN QUốC</t>
  </si>
  <si>
    <t>20/06/1994</t>
  </si>
  <si>
    <t>Lữ GIA</t>
  </si>
  <si>
    <t>VIÊN</t>
  </si>
  <si>
    <t>10/09/1994</t>
  </si>
  <si>
    <t>NGHIÊM VŨ</t>
  </si>
  <si>
    <t>LÂM</t>
  </si>
  <si>
    <t>LÊ VĂN</t>
  </si>
  <si>
    <t>08/05/1994</t>
  </si>
  <si>
    <t>TÂM</t>
  </si>
  <si>
    <t>LÊ</t>
  </si>
  <si>
    <t>01/11/1994</t>
  </si>
  <si>
    <t>20/03/1994</t>
  </si>
  <si>
    <t>HOÀNG MINH</t>
  </si>
  <si>
    <t>LÂM HOÀNG</t>
  </si>
  <si>
    <t>20/08/1994</t>
  </si>
  <si>
    <t>KIỀU ĐỨC</t>
  </si>
  <si>
    <t>07/10/1994</t>
  </si>
  <si>
    <t>NGUYỄN THỊ MỸ</t>
  </si>
  <si>
    <t>PHƯỢNG</t>
  </si>
  <si>
    <t>09/12/1994</t>
  </si>
  <si>
    <t>K18CMU_TTT</t>
  </si>
  <si>
    <t>CAO NGÔ THÙY</t>
  </si>
  <si>
    <t>CAO THỊ LƯU</t>
  </si>
  <si>
    <t>NGỌC</t>
  </si>
  <si>
    <t>15/10/1994</t>
  </si>
  <si>
    <t>NGUYỄN THỊ THU</t>
  </si>
  <si>
    <t>15/11/1994</t>
  </si>
  <si>
    <t>NGUYỄN THỊ HOÀI</t>
  </si>
  <si>
    <t>11/03/1994</t>
  </si>
  <si>
    <t>LÊ THỊ KIM</t>
  </si>
  <si>
    <t>THOA</t>
  </si>
  <si>
    <t>13/06/1994</t>
  </si>
  <si>
    <t>LINH</t>
  </si>
  <si>
    <t>ĐỖ THỊ THÙY</t>
  </si>
  <si>
    <t>HƯƠNG</t>
  </si>
  <si>
    <t>20/09/1994</t>
  </si>
  <si>
    <t>BÙI LÊ</t>
  </si>
  <si>
    <t>25/10/1994</t>
  </si>
  <si>
    <t>PHẠM HỮU CHÂU</t>
  </si>
  <si>
    <t>30/01/1994</t>
  </si>
  <si>
    <t xml:space="preserve">ĐẶNG TRƯƠNG </t>
  </si>
  <si>
    <t>TRỌNG</t>
  </si>
  <si>
    <t>26/03/1994</t>
  </si>
  <si>
    <t>ĐÀO DUY</t>
  </si>
  <si>
    <t>23/11/1993</t>
  </si>
  <si>
    <t>TRẦN CHÍ</t>
  </si>
  <si>
    <t>23/09/1994</t>
  </si>
  <si>
    <t>NGUYỄN HUY</t>
  </si>
  <si>
    <t>21/09/1994</t>
  </si>
  <si>
    <t>NGUYỄN KHÁNH TRƯỜNG</t>
  </si>
  <si>
    <t>AN</t>
  </si>
  <si>
    <t>03/07/1994</t>
  </si>
  <si>
    <t>THÁI THANH</t>
  </si>
  <si>
    <t>06/06/1994</t>
  </si>
  <si>
    <t>TRẦN ĐẠI</t>
  </si>
  <si>
    <t>HẠNH</t>
  </si>
  <si>
    <t>09/06/1994</t>
  </si>
  <si>
    <t>PHẠM VIẾT</t>
  </si>
  <si>
    <t>KỲ</t>
  </si>
  <si>
    <t>NGUYỄN PHAN HOÀNG</t>
  </si>
  <si>
    <t>NGUYễN LY</t>
  </si>
  <si>
    <t>LY</t>
  </si>
  <si>
    <t>VÕ NGUYÊN</t>
  </si>
  <si>
    <t>PHẠM THỊ VÂN</t>
  </si>
  <si>
    <t>NGUYỄN THỊ THANH</t>
  </si>
  <si>
    <t>04/03/1994</t>
  </si>
  <si>
    <t>K18CSU_KTR1</t>
  </si>
  <si>
    <t>HOÀNG THị THÙY</t>
  </si>
  <si>
    <t>PHAN TRầN THủY</t>
  </si>
  <si>
    <t>CHUNG</t>
  </si>
  <si>
    <t>PHAN XUÂN</t>
  </si>
  <si>
    <t>17/10/1994</t>
  </si>
  <si>
    <t>NGUYễN THị MINH</t>
  </si>
  <si>
    <t>03/01/1994</t>
  </si>
  <si>
    <t>ĐặNG THị THU</t>
  </si>
  <si>
    <t>HÀ</t>
  </si>
  <si>
    <t>07/05/1994</t>
  </si>
  <si>
    <t>VÕ THỊ ĐIỀN</t>
  </si>
  <si>
    <t>NGUYễN THị HồNG</t>
  </si>
  <si>
    <t>NHUNG</t>
  </si>
  <si>
    <t>14/12/1994</t>
  </si>
  <si>
    <t>LÊ VIẾT DUY</t>
  </si>
  <si>
    <t>08/01/1994</t>
  </si>
  <si>
    <t>NGUYỄN PHAN PHƯỚC</t>
  </si>
  <si>
    <t>19/11/1992</t>
  </si>
  <si>
    <t>MAI PHƯỚC</t>
  </si>
  <si>
    <t>29/09/1994</t>
  </si>
  <si>
    <t>TRẦN VĂN</t>
  </si>
  <si>
    <t>27/03/1994</t>
  </si>
  <si>
    <t>PHAN NHẬT</t>
  </si>
  <si>
    <t>23/04/1994</t>
  </si>
  <si>
    <t>VÕ VĂN</t>
  </si>
  <si>
    <t>VƯƠNG</t>
  </si>
  <si>
    <t>21/01/1994</t>
  </si>
  <si>
    <t>HIỆP</t>
  </si>
  <si>
    <t>HÒA</t>
  </si>
  <si>
    <t>ĐẶNG LÊ ĐỨC</t>
  </si>
  <si>
    <t>TÀI</t>
  </si>
  <si>
    <t>22/02/1994</t>
  </si>
  <si>
    <t>PHẠM TRƯƠNG NHƯ</t>
  </si>
  <si>
    <t>09/09/1994</t>
  </si>
  <si>
    <t>TRẦN THANH</t>
  </si>
  <si>
    <t>VĂN BÁ</t>
  </si>
  <si>
    <t>HỒ QUANG</t>
  </si>
  <si>
    <t>NINH</t>
  </si>
  <si>
    <t>07/02/1994</t>
  </si>
  <si>
    <t>Hồ CÔNG</t>
  </si>
  <si>
    <t>NGọC</t>
  </si>
  <si>
    <t>27/12/1992</t>
  </si>
  <si>
    <t xml:space="preserve">BÙI PHÚC </t>
  </si>
  <si>
    <t>XUÂN</t>
  </si>
  <si>
    <t>29/03/1994</t>
  </si>
  <si>
    <t>MAI VĂN</t>
  </si>
  <si>
    <t>19/01/1994</t>
  </si>
  <si>
    <t>D18CMUTPM</t>
  </si>
  <si>
    <t>NGUYỄN VĨNH</t>
  </si>
  <si>
    <t>TÂN</t>
  </si>
  <si>
    <t>NGUYỄN BÙI QUỐC</t>
  </si>
  <si>
    <t>18/12/1994</t>
  </si>
  <si>
    <t>HUỲNH TẤN</t>
  </si>
  <si>
    <t>CƯỜNG</t>
  </si>
  <si>
    <t>NGUYỄN NGỌC ANH</t>
  </si>
  <si>
    <t>TÚ</t>
  </si>
  <si>
    <t>LÊ KỲ</t>
  </si>
  <si>
    <t>CHỨC</t>
  </si>
  <si>
    <t>NGÔ TUẤN</t>
  </si>
  <si>
    <t>LĨNH</t>
  </si>
  <si>
    <t>QUÂN</t>
  </si>
  <si>
    <t>ĐẶNG MINH</t>
  </si>
  <si>
    <t>NHỰT</t>
  </si>
  <si>
    <t>05/02/1994</t>
  </si>
  <si>
    <t>LÊ PHAN</t>
  </si>
  <si>
    <t>27/10/1993</t>
  </si>
  <si>
    <t>TRƯƠNG XUÂN</t>
  </si>
  <si>
    <t>04/01/1994</t>
  </si>
  <si>
    <t>PHAN</t>
  </si>
  <si>
    <t>12/07/1994</t>
  </si>
  <si>
    <t>THÁI QUANG</t>
  </si>
  <si>
    <t>NGUYỄN HỮU TRUNG</t>
  </si>
  <si>
    <t>LÊ THANH</t>
  </si>
  <si>
    <t>11/04/1994</t>
  </si>
  <si>
    <t>NGUYỄN VĂN ANH</t>
  </si>
  <si>
    <t>26/02/1994</t>
  </si>
  <si>
    <t>23/11/1994</t>
  </si>
  <si>
    <t>NGUYỄN THANH</t>
  </si>
  <si>
    <t>SINH</t>
  </si>
  <si>
    <t>24/09/1994</t>
  </si>
  <si>
    <t>THANH</t>
  </si>
  <si>
    <t>NGUYỄN THỊ NHẬT</t>
  </si>
  <si>
    <t>ÁNH</t>
  </si>
  <si>
    <t>K18CSU_KTR2</t>
  </si>
  <si>
    <t>PHạM THị TUYếT</t>
  </si>
  <si>
    <t>MAI</t>
  </si>
  <si>
    <t>30/10/1994</t>
  </si>
  <si>
    <t>NGUYỄN THỊ</t>
  </si>
  <si>
    <t>DIỄM</t>
  </si>
  <si>
    <t>19/10/1994</t>
  </si>
  <si>
    <t>PHAN NGUYỄN YẾN</t>
  </si>
  <si>
    <t>NHI</t>
  </si>
  <si>
    <t>25/07/1994</t>
  </si>
  <si>
    <t>TRầN THị NHƯ</t>
  </si>
  <si>
    <t>27/08/1994</t>
  </si>
  <si>
    <t>NGUYỄN HOÀNG ANH</t>
  </si>
  <si>
    <t>THƯ</t>
  </si>
  <si>
    <t>14/10/1994</t>
  </si>
  <si>
    <t>PHẠM THỊ ÁNH</t>
  </si>
  <si>
    <t>24/04/1994</t>
  </si>
  <si>
    <t>PHẠM QUỲNH</t>
  </si>
  <si>
    <t>29/07/1994</t>
  </si>
  <si>
    <t>TRẦN THỊ</t>
  </si>
  <si>
    <t>PHAN MINH TRIệU</t>
  </si>
  <si>
    <t>Vỹ</t>
  </si>
  <si>
    <t>NGUYỄN CÔNG HUỲNH</t>
  </si>
  <si>
    <t>22/09/1994</t>
  </si>
  <si>
    <t>TRƯƠNG ĐỨC</t>
  </si>
  <si>
    <t>THẮNG</t>
  </si>
  <si>
    <t>05/12/1994</t>
  </si>
  <si>
    <t>PHẠM THÀNH</t>
  </si>
  <si>
    <t>CÔNG</t>
  </si>
  <si>
    <t>24/11/1993</t>
  </si>
  <si>
    <t>TRẦN TRUNG</t>
  </si>
  <si>
    <t>LƯƠNG</t>
  </si>
  <si>
    <t>ĐẶNG TẤN</t>
  </si>
  <si>
    <t>LỢI</t>
  </si>
  <si>
    <t xml:space="preserve">TRẦN NGUYỄN ĐĂNG </t>
  </si>
  <si>
    <t xml:space="preserve">PHẠM THÀNH </t>
  </si>
  <si>
    <t>LỘC</t>
  </si>
  <si>
    <t>24/01/1994</t>
  </si>
  <si>
    <t>HOÀNG TẤN</t>
  </si>
  <si>
    <t>ÁI</t>
  </si>
  <si>
    <t>NGUYỄN THÀNH</t>
  </si>
  <si>
    <t xml:space="preserve">ĐỖ HỮU </t>
  </si>
  <si>
    <t>PHƯỚC</t>
  </si>
  <si>
    <t>NGUYỄN VĂN HOÀNG</t>
  </si>
  <si>
    <t>VĂN HỒNG</t>
  </si>
  <si>
    <t>14/04/1994</t>
  </si>
  <si>
    <t>TRẦN QUỐC</t>
  </si>
  <si>
    <t>NGUYỄN THÁI</t>
  </si>
  <si>
    <t>LÀO</t>
  </si>
  <si>
    <t xml:space="preserve">VŨ QUANG HỒNG </t>
  </si>
  <si>
    <t>TRầN HồNG</t>
  </si>
  <si>
    <t>20/05/1994</t>
  </si>
  <si>
    <t>LÊ HÙNG</t>
  </si>
  <si>
    <t>QUYỀN</t>
  </si>
  <si>
    <t>NGUYỄN HUỲNH ANH</t>
  </si>
  <si>
    <t>KHA</t>
  </si>
  <si>
    <t>16/03/1993</t>
  </si>
  <si>
    <t>PHẠM ĐÌNH</t>
  </si>
  <si>
    <t>04/10/1994</t>
  </si>
  <si>
    <t>DƯƠNG NGỌC</t>
  </si>
  <si>
    <t>08/08/1993</t>
  </si>
  <si>
    <t>VÕ XUÂN</t>
  </si>
  <si>
    <t>17/12/1994</t>
  </si>
  <si>
    <t>PHẠM TẤN</t>
  </si>
  <si>
    <t>01/02/1994</t>
  </si>
  <si>
    <t>NGUYỄN QUỐC</t>
  </si>
  <si>
    <t>PHÚ</t>
  </si>
  <si>
    <t>17/07/1993</t>
  </si>
  <si>
    <t>TRỊNH HỮU</t>
  </si>
  <si>
    <t>07/10/1993</t>
  </si>
  <si>
    <t>TRẦN PHƯỚC</t>
  </si>
  <si>
    <t>TRỊNH</t>
  </si>
  <si>
    <t>23/07/1994</t>
  </si>
  <si>
    <t>TRẦN CÔNG</t>
  </si>
  <si>
    <t>01/03/1994</t>
  </si>
  <si>
    <t>NGÔ ANH</t>
  </si>
  <si>
    <t>TRƯƠNG ĐẶNG</t>
  </si>
  <si>
    <t xml:space="preserve">Phan  Nhật </t>
  </si>
  <si>
    <t>NGUYễN TƯờNG</t>
  </si>
  <si>
    <t>12/10/1994</t>
  </si>
  <si>
    <t>K18CSU_KTR3</t>
  </si>
  <si>
    <t>NGUYỄN DƯƠNG HỒNG</t>
  </si>
  <si>
    <t>NGUYỄN BẢO</t>
  </si>
  <si>
    <t>16/07/1994</t>
  </si>
  <si>
    <t>PHẠM THỊ NGỌC</t>
  </si>
  <si>
    <t>03/04/1994</t>
  </si>
  <si>
    <t>LÊ MAI</t>
  </si>
  <si>
    <t xml:space="preserve">NGUYỄN THỊ CẨM </t>
  </si>
  <si>
    <t>17/01/1994</t>
  </si>
  <si>
    <t>PHẠM PHAN MINH</t>
  </si>
  <si>
    <t>NGÂN</t>
  </si>
  <si>
    <t>NGUYỄN VŨ ANH</t>
  </si>
  <si>
    <t>BÙI VĂN</t>
  </si>
  <si>
    <t>LƯU</t>
  </si>
  <si>
    <t>14/03/1994</t>
  </si>
  <si>
    <t>LÊ ANH</t>
  </si>
  <si>
    <t>ĐỖ NGUYỄN PHÚC</t>
  </si>
  <si>
    <t>CHÍNH</t>
  </si>
  <si>
    <t>19/07/1994</t>
  </si>
  <si>
    <t>ĐỊNH</t>
  </si>
  <si>
    <t>14/11/1994</t>
  </si>
  <si>
    <t>18/06/1994</t>
  </si>
  <si>
    <t xml:space="preserve">CAO XUÂN </t>
  </si>
  <si>
    <t>CƯƠNG</t>
  </si>
  <si>
    <t>DƯƠNG ANH</t>
  </si>
  <si>
    <t>LÊ CÔNG</t>
  </si>
  <si>
    <t>HUỲNH</t>
  </si>
  <si>
    <t>TRẦN HÀ</t>
  </si>
  <si>
    <t>28/07/1994</t>
  </si>
  <si>
    <t>LÊ TRUNG</t>
  </si>
  <si>
    <t>03/11/1994</t>
  </si>
  <si>
    <t>TRầN HOÀNG</t>
  </si>
  <si>
    <t>VĨ</t>
  </si>
  <si>
    <t>NGUYỄN HOÀNG TRUNG</t>
  </si>
  <si>
    <t>28/04/1994</t>
  </si>
  <si>
    <t>NGUYỄN VIỆT</t>
  </si>
  <si>
    <t>TRẦN HOÀNG GIA</t>
  </si>
  <si>
    <t>25/03/1994</t>
  </si>
  <si>
    <t xml:space="preserve">TRÀ TRUNG </t>
  </si>
  <si>
    <t>09/03/1994</t>
  </si>
  <si>
    <t>NGUYễN TRUNG</t>
  </si>
  <si>
    <t>PHạM BÁ</t>
  </si>
  <si>
    <t>PHI</t>
  </si>
  <si>
    <t>18/05/1994</t>
  </si>
  <si>
    <t>VŨ TÀI</t>
  </si>
  <si>
    <t>18/08/1994</t>
  </si>
  <si>
    <t>DƯƠNG NGọC HOÀNG</t>
  </si>
  <si>
    <t>ÂN</t>
  </si>
  <si>
    <t>NGUYễN DANH</t>
  </si>
  <si>
    <t>THắNG</t>
  </si>
  <si>
    <t>30/03/1994</t>
  </si>
  <si>
    <t>TRầN QUANG</t>
  </si>
  <si>
    <t>29/07/1989</t>
  </si>
  <si>
    <t>TRầN DUY</t>
  </si>
  <si>
    <t>07/03/1993</t>
  </si>
  <si>
    <t>TRầN ĐÌNH ĐứC</t>
  </si>
  <si>
    <t>10/05/1993</t>
  </si>
  <si>
    <t>TRầN MINH</t>
  </si>
  <si>
    <t>31/08/1993</t>
  </si>
  <si>
    <t>23/06/1994</t>
  </si>
  <si>
    <t>VÕ NGUYễN MINH</t>
  </si>
  <si>
    <t>TÔN LONG</t>
  </si>
  <si>
    <t>ĐạI</t>
  </si>
  <si>
    <t>30/05/1993</t>
  </si>
  <si>
    <t>HUỳNH ĐạI</t>
  </si>
  <si>
    <t>THIệN</t>
  </si>
  <si>
    <t>PHAN HOÀNG</t>
  </si>
  <si>
    <t>BảO</t>
  </si>
  <si>
    <t>03/12/1994</t>
  </si>
  <si>
    <t>THÙY</t>
  </si>
  <si>
    <t>08/07/1994</t>
  </si>
  <si>
    <t>K18CSU_XDD</t>
  </si>
  <si>
    <t>NGUYễN PHƯớC</t>
  </si>
  <si>
    <t>KHƯƠNG</t>
  </si>
  <si>
    <t xml:space="preserve">ĐẶNG QUỐC </t>
  </si>
  <si>
    <t>ĐẠO</t>
  </si>
  <si>
    <t>NGUYỄN ĐẶNG</t>
  </si>
  <si>
    <t>01/06/1994</t>
  </si>
  <si>
    <t>QUỐC</t>
  </si>
  <si>
    <t>05/03/1994</t>
  </si>
  <si>
    <t>NGUYỄN CHÂU</t>
  </si>
  <si>
    <t>27/09/1988</t>
  </si>
  <si>
    <t>MAI TRUNG</t>
  </si>
  <si>
    <t>NGUYỄN HÙNG</t>
  </si>
  <si>
    <t>HUỲNH ĐOÀN</t>
  </si>
  <si>
    <t>14/08/1994</t>
  </si>
  <si>
    <t xml:space="preserve">NGUYỄN ĐỨC </t>
  </si>
  <si>
    <t>22/04/1994</t>
  </si>
  <si>
    <t>19/06/1994</t>
  </si>
  <si>
    <t>24/10/1994</t>
  </si>
  <si>
    <t>TRẦN ĐÌNH ANH</t>
  </si>
  <si>
    <t>LÊN</t>
  </si>
  <si>
    <t>29/08/1993</t>
  </si>
  <si>
    <t>TRƯƠNG TẤT</t>
  </si>
  <si>
    <t>14/07/1994</t>
  </si>
  <si>
    <t>TRẦN CÔNG QUỐC</t>
  </si>
  <si>
    <t>15/02/1994</t>
  </si>
  <si>
    <t>TRANG HIẾU</t>
  </si>
  <si>
    <t>10/07/1994</t>
  </si>
  <si>
    <t>TẠ ĐĂNG</t>
  </si>
  <si>
    <t>29/11/1994</t>
  </si>
  <si>
    <t>26/04/1994</t>
  </si>
  <si>
    <t>LÊ THÁI</t>
  </si>
  <si>
    <t>16/06/1994</t>
  </si>
  <si>
    <t>NGUYỄN HOÀI</t>
  </si>
  <si>
    <t>KHANH</t>
  </si>
  <si>
    <t>NGUYỄN ĐÌNH</t>
  </si>
  <si>
    <t>28/12/1993</t>
  </si>
  <si>
    <t>TRẦN BÙI ANH</t>
  </si>
  <si>
    <t>TRƯỜNG</t>
  </si>
  <si>
    <t>08/12/1994</t>
  </si>
  <si>
    <t>ĐỖ TRỌNG</t>
  </si>
  <si>
    <t>24/03/1994</t>
  </si>
  <si>
    <t>NGUYễN ANH</t>
  </si>
  <si>
    <t>NGHIÊM</t>
  </si>
  <si>
    <t>NGUYỄN CHƠN</t>
  </si>
  <si>
    <t>07/11/1992</t>
  </si>
  <si>
    <t>PHạM VĂN</t>
  </si>
  <si>
    <t>NHớ</t>
  </si>
  <si>
    <t>25/08/1994</t>
  </si>
  <si>
    <t>NGUYỄN THỊ PHƯƠNG</t>
  </si>
  <si>
    <t>NGUYỄN THỊ NHƯ</t>
  </si>
  <si>
    <t>OANH</t>
  </si>
  <si>
    <t>12/12/1994</t>
  </si>
  <si>
    <t>HẢI</t>
  </si>
  <si>
    <t>HOA</t>
  </si>
  <si>
    <t>25/04/1994</t>
  </si>
  <si>
    <t>NGUYỄN THỊ KIỀU</t>
  </si>
  <si>
    <t>TRINH</t>
  </si>
  <si>
    <t>04/09/1994</t>
  </si>
  <si>
    <t>NGUYỄN PHƯƠNG</t>
  </si>
  <si>
    <t>HUYỀN</t>
  </si>
  <si>
    <t>TRẦN THỊ THU</t>
  </si>
  <si>
    <t>HIỀN</t>
  </si>
  <si>
    <t>UYÊN</t>
  </si>
  <si>
    <t>TRÂM</t>
  </si>
  <si>
    <t>10/03/1994</t>
  </si>
  <si>
    <t>THÚY</t>
  </si>
  <si>
    <t>23/02/1994</t>
  </si>
  <si>
    <t>24/02/1994</t>
  </si>
  <si>
    <t>04/12/1994</t>
  </si>
  <si>
    <t xml:space="preserve">Nguyễn Hương </t>
  </si>
  <si>
    <t>NH</t>
  </si>
  <si>
    <t>LÊ QUANG</t>
  </si>
  <si>
    <t>08/11/1994</t>
  </si>
  <si>
    <t>16/08/1994</t>
  </si>
  <si>
    <t>DUYÊN</t>
  </si>
  <si>
    <t>NGUYỄN THỊ HỒNG</t>
  </si>
  <si>
    <t>TRẦN THỊ KIM</t>
  </si>
  <si>
    <t>30/04/1994</t>
  </si>
  <si>
    <t>TRẦN THỊ HOÀI</t>
  </si>
  <si>
    <t>17/07/1994</t>
  </si>
  <si>
    <t>TIÊN</t>
  </si>
  <si>
    <t>LÊ THỊ HƯƠNG</t>
  </si>
  <si>
    <t>LIÊN</t>
  </si>
  <si>
    <t>HẰNG</t>
  </si>
  <si>
    <t>VY</t>
  </si>
  <si>
    <t>02/08/1994</t>
  </si>
  <si>
    <t>10/08/1994</t>
  </si>
  <si>
    <t>15/03/1994</t>
  </si>
  <si>
    <t>LÊ THỊ</t>
  </si>
  <si>
    <t>11/02/1994</t>
  </si>
  <si>
    <t xml:space="preserve">NGUYỄN THỊ </t>
  </si>
  <si>
    <t>QUỲNH</t>
  </si>
  <si>
    <t>03/06/1994</t>
  </si>
  <si>
    <t>LOAN</t>
  </si>
  <si>
    <t>HỒNG</t>
  </si>
  <si>
    <t>18/01/1994</t>
  </si>
  <si>
    <t>NGUYỄN PHƯỚC</t>
  </si>
  <si>
    <t>25/09/1994</t>
  </si>
  <si>
    <t>29/05/1994</t>
  </si>
  <si>
    <t>26/05/1994</t>
  </si>
  <si>
    <t>NHƯ</t>
  </si>
  <si>
    <t>12/01/1994</t>
  </si>
  <si>
    <t>31/03/1994</t>
  </si>
  <si>
    <t>VÂN</t>
  </si>
  <si>
    <t>26/09/1994</t>
  </si>
  <si>
    <t>21/11/1994</t>
  </si>
  <si>
    <t>02/11/1994</t>
  </si>
  <si>
    <t>23/10/1994</t>
  </si>
  <si>
    <t>MY</t>
  </si>
  <si>
    <t>PHẠM THỊ</t>
  </si>
  <si>
    <t>PHAN THỊ KIM</t>
  </si>
  <si>
    <t>LỆ</t>
  </si>
  <si>
    <t>06/02/1994</t>
  </si>
  <si>
    <t>19/08/1994</t>
  </si>
  <si>
    <t>31/07/1994</t>
  </si>
  <si>
    <t>17/02/1994</t>
  </si>
  <si>
    <t xml:space="preserve">Lâm Xuân </t>
  </si>
  <si>
    <t>K17PSUQNH2</t>
  </si>
  <si>
    <t xml:space="preserve">Đỗ Gia </t>
  </si>
  <si>
    <t>Cát</t>
  </si>
  <si>
    <t>Huỳnh Thị Hoài</t>
  </si>
  <si>
    <t>BL</t>
  </si>
  <si>
    <t>Trần Hoài</t>
  </si>
  <si>
    <t>3+1</t>
  </si>
  <si>
    <t>QUỳNH</t>
  </si>
  <si>
    <t>28/08/1994</t>
  </si>
  <si>
    <t>22/07/1994</t>
  </si>
  <si>
    <t>21/07/1994</t>
  </si>
  <si>
    <t>18/04/1994</t>
  </si>
  <si>
    <t>13/03/1994</t>
  </si>
  <si>
    <t>19/12/1994</t>
  </si>
  <si>
    <t>K18PSU_KCD1</t>
  </si>
  <si>
    <t>HỒ NGỌC ÁNH</t>
  </si>
  <si>
    <t>PHẠM HOÀNG QUỲNH</t>
  </si>
  <si>
    <t>NGUYỄN THỊ YẾN</t>
  </si>
  <si>
    <t>NGUYỄN THỊ ANH</t>
  </si>
  <si>
    <t>NGUYỄN THỊ THÚY</t>
  </si>
  <si>
    <t>HOÀNG THỊ THU</t>
  </si>
  <si>
    <t>17/09/1994</t>
  </si>
  <si>
    <t>NGUYỄN HOÀNG THÚY</t>
  </si>
  <si>
    <t>20/12/1994</t>
  </si>
  <si>
    <t>NGUYễN THị HUYềN</t>
  </si>
  <si>
    <t>LÊ YẾN</t>
  </si>
  <si>
    <t>LAI</t>
  </si>
  <si>
    <t>28/04/1993</t>
  </si>
  <si>
    <t>NGUYỄN NGỌC THANH</t>
  </si>
  <si>
    <t>LÊ HOÀNG KIM</t>
  </si>
  <si>
    <t>06/07/1994</t>
  </si>
  <si>
    <t>LƯU THỊ LÝ</t>
  </si>
  <si>
    <t>DƯƠNG NGUYỄN THU</t>
  </si>
  <si>
    <t>30/05/1994</t>
  </si>
  <si>
    <t>LÊ THỊ THANH</t>
  </si>
  <si>
    <t>TRẦN THỊ MINH</t>
  </si>
  <si>
    <t>NGUYỆT</t>
  </si>
  <si>
    <t>ĐỖ THỊ PHƯƠNG</t>
  </si>
  <si>
    <t>ĐẶNG THỊ MINH</t>
  </si>
  <si>
    <t>VƯƠNG THỊ NGỌC</t>
  </si>
  <si>
    <t>TRẦN THỊ BÍCH</t>
  </si>
  <si>
    <t>PHAN VIệT</t>
  </si>
  <si>
    <t>PHẠM DUY HOÀNG</t>
  </si>
  <si>
    <t>20/02/1994</t>
  </si>
  <si>
    <t>NGUYỄN THỊ KHÁNH</t>
  </si>
  <si>
    <t>16/04/1993</t>
  </si>
  <si>
    <t>K18PSU_KCD2</t>
  </si>
  <si>
    <t>NGUYỄN HÀN THẢO</t>
  </si>
  <si>
    <t>MI</t>
  </si>
  <si>
    <t>27/10/1994</t>
  </si>
  <si>
    <t>ĐẶNG TRẦN PHÚC</t>
  </si>
  <si>
    <t>HUỲNH THỊ ÁNH</t>
  </si>
  <si>
    <t>30/08/1994</t>
  </si>
  <si>
    <t>THÁI MỸ</t>
  </si>
  <si>
    <t>NGUYỄN HÀ</t>
  </si>
  <si>
    <t>16/10/1994</t>
  </si>
  <si>
    <t>LÊ THỊ HÀNG</t>
  </si>
  <si>
    <t>NY</t>
  </si>
  <si>
    <t>25/11/1994</t>
  </si>
  <si>
    <t>PHAN THỊ DIỆU</t>
  </si>
  <si>
    <t>LÊ THị Mỹ</t>
  </si>
  <si>
    <t>TRầN NGUYễN BĂNG</t>
  </si>
  <si>
    <t>22/10/1994</t>
  </si>
  <si>
    <t>NGUYễN THị THảO</t>
  </si>
  <si>
    <t>NGUYỄN CỬU THIÊN</t>
  </si>
  <si>
    <t>13/02/1994</t>
  </si>
  <si>
    <t>VÕ THỊ BÍCH</t>
  </si>
  <si>
    <t>LÊ THị NHƯ</t>
  </si>
  <si>
    <t>NGUYễN HOÀNG</t>
  </si>
  <si>
    <t>18/07/1994</t>
  </si>
  <si>
    <t>TRầN THị TUYếT</t>
  </si>
  <si>
    <t>15/10/1993</t>
  </si>
  <si>
    <t>LÊ VIệT</t>
  </si>
  <si>
    <t>PHạM LÊ NGọC</t>
  </si>
  <si>
    <t>11/10/1994</t>
  </si>
  <si>
    <t>NGUYễN THị PHƯƠNG</t>
  </si>
  <si>
    <t>THảO</t>
  </si>
  <si>
    <t>NGUYỄN LÊ LINH</t>
  </si>
  <si>
    <t>TRẦN NGỌC DUY</t>
  </si>
  <si>
    <t>LIÊM</t>
  </si>
  <si>
    <t>01/04/1994</t>
  </si>
  <si>
    <t>ĐOÀN THị HảI</t>
  </si>
  <si>
    <t>SA</t>
  </si>
  <si>
    <t>PHAN VĂN</t>
  </si>
  <si>
    <t>VIệT</t>
  </si>
  <si>
    <t>17/06/1994</t>
  </si>
  <si>
    <t>TRƯƠNG THỊ PHƯƠNG</t>
  </si>
  <si>
    <t>CÁT</t>
  </si>
  <si>
    <t>BÙI THị KIM</t>
  </si>
  <si>
    <t>TUYếN</t>
  </si>
  <si>
    <t>K18PSU_KKT1</t>
  </si>
  <si>
    <t>MAI THỊ QUỲNH</t>
  </si>
  <si>
    <t>13/01/1994</t>
  </si>
  <si>
    <t>HOÀNG THỊ THÙY</t>
  </si>
  <si>
    <t>NHÀN</t>
  </si>
  <si>
    <t>31/12/1993</t>
  </si>
  <si>
    <t>PHAN THỊ ÁNH</t>
  </si>
  <si>
    <t>25/02/1994</t>
  </si>
  <si>
    <t>DƯƠNG QUỲNH</t>
  </si>
  <si>
    <t>BÙI THị TRÚC</t>
  </si>
  <si>
    <t>LÊ TRẦN NGỌC</t>
  </si>
  <si>
    <t>LÊ THị VÂN</t>
  </si>
  <si>
    <t>VÕ THỊ THU</t>
  </si>
  <si>
    <t>LÊ THỊ NHẬT</t>
  </si>
  <si>
    <t>CAO THỊ PHƯƠNG</t>
  </si>
  <si>
    <t>11/09/1992</t>
  </si>
  <si>
    <t>BÙI XUÂN</t>
  </si>
  <si>
    <t>ĐỖ DƯƠNG NHẬT</t>
  </si>
  <si>
    <t>HOÀNG QUỲNH</t>
  </si>
  <si>
    <t>HUỲNH NGUYỄN NGỌC</t>
  </si>
  <si>
    <t>NGUYỄN THỊ HUYỀN</t>
  </si>
  <si>
    <t>10/12/1994</t>
  </si>
  <si>
    <t>05/09/1994</t>
  </si>
  <si>
    <t>NGUYỄN LÊ DIỆU</t>
  </si>
  <si>
    <t xml:space="preserve">TRƯƠNG THỊ YẾN </t>
  </si>
  <si>
    <t>17/06/1993</t>
  </si>
  <si>
    <t xml:space="preserve">VÕ TRẦN HÀ </t>
  </si>
  <si>
    <t xml:space="preserve">LÊ NGUYỄN THẢO </t>
  </si>
  <si>
    <t>20/02/1993</t>
  </si>
  <si>
    <t>PHẠM QUỐC</t>
  </si>
  <si>
    <t>TRƯƠNG HÙNG</t>
  </si>
  <si>
    <t>27/02/1994</t>
  </si>
  <si>
    <t>LƯƠNG THANH</t>
  </si>
  <si>
    <t>HOÀNG TIẾN</t>
  </si>
  <si>
    <t>06/08/1994</t>
  </si>
  <si>
    <t>NGUYỄN CAO HOÀNG</t>
  </si>
  <si>
    <t>LÊ QUỐC</t>
  </si>
  <si>
    <t xml:space="preserve">NGUYỄN KHÁNH </t>
  </si>
  <si>
    <t>THIỆN</t>
  </si>
  <si>
    <t>VÕ THIỆN</t>
  </si>
  <si>
    <t>15/07/1993</t>
  </si>
  <si>
    <t>BÙI NGỌC</t>
  </si>
  <si>
    <t>HOÀNG THỊ</t>
  </si>
  <si>
    <t>LÀI</t>
  </si>
  <si>
    <t>06/02/1993</t>
  </si>
  <si>
    <t>K18PSU_KKT2</t>
  </si>
  <si>
    <t>LÊ THị THÙY</t>
  </si>
  <si>
    <t>TRẦN THỊ THI</t>
  </si>
  <si>
    <t>CHI</t>
  </si>
  <si>
    <t xml:space="preserve">NGÔ THI QUỲNH </t>
  </si>
  <si>
    <t>VŨ THỊ</t>
  </si>
  <si>
    <t>ĐÀO</t>
  </si>
  <si>
    <t xml:space="preserve">LÊ HÀ PHƯƠNG </t>
  </si>
  <si>
    <t>MAI THỊ THANH</t>
  </si>
  <si>
    <t>HẮNG</t>
  </si>
  <si>
    <t>PHẠM THỊ HỒNG</t>
  </si>
  <si>
    <t>29/09/1992</t>
  </si>
  <si>
    <t>05/06/1994</t>
  </si>
  <si>
    <t>NGUYễN THị THạCH</t>
  </si>
  <si>
    <t>TRầN GIA</t>
  </si>
  <si>
    <t>16/03/1994</t>
  </si>
  <si>
    <t>TRầN THị LAN</t>
  </si>
  <si>
    <t>PHạM QUỳNH</t>
  </si>
  <si>
    <t>NGUYễN THị BÍCH</t>
  </si>
  <si>
    <t>TRầN PHƯớC ANH</t>
  </si>
  <si>
    <t>NGUYễN THị THÚY</t>
  </si>
  <si>
    <t>NGÔ THị Mỹ</t>
  </si>
  <si>
    <t>07/01/1994</t>
  </si>
  <si>
    <t>HUỳNH LÊ Lệ</t>
  </si>
  <si>
    <t>HằNG</t>
  </si>
  <si>
    <t>TRÂN</t>
  </si>
  <si>
    <t>TRƯƠNG NGUYễN QUỳNH</t>
  </si>
  <si>
    <t>PHAN THị</t>
  </si>
  <si>
    <t>27/11/1994</t>
  </si>
  <si>
    <t>HOÀNG TRUNG</t>
  </si>
  <si>
    <t>ĐẶNG THANH</t>
  </si>
  <si>
    <t>NGUYỄN TRUNG</t>
  </si>
  <si>
    <t>16/04/1994</t>
  </si>
  <si>
    <t>NGUYỄN PHẠM HOÀNG</t>
  </si>
  <si>
    <t xml:space="preserve">TRƯƠNG CÔNG </t>
  </si>
  <si>
    <t xml:space="preserve">NGUYỄN VĂN </t>
  </si>
  <si>
    <t>10/05/1991</t>
  </si>
  <si>
    <t xml:space="preserve">NGUYỄN THIỆN </t>
  </si>
  <si>
    <t>ĐINH XUÂN</t>
  </si>
  <si>
    <t>NGÔ VŨ</t>
  </si>
  <si>
    <t xml:space="preserve">ĐỖ THỊ NHƯ </t>
  </si>
  <si>
    <t>K18PSU_QCD1</t>
  </si>
  <si>
    <t>HUỲNH THỊ THANH</t>
  </si>
  <si>
    <t>PHẠM THỊ PHÚC</t>
  </si>
  <si>
    <t>13/10/1994</t>
  </si>
  <si>
    <t>ĐINH THỊ TƯỜNG</t>
  </si>
  <si>
    <t>TRƯƠNG LƯU TƯỜNG</t>
  </si>
  <si>
    <t>BÙI THị TƯờNG</t>
  </si>
  <si>
    <t>07/09/1994</t>
  </si>
  <si>
    <t>TRƯƠNG THỊ TƯỜNG</t>
  </si>
  <si>
    <t>18/03/1994</t>
  </si>
  <si>
    <t>NGUYỄN NGỌC PHÚC</t>
  </si>
  <si>
    <t>18/10/1994</t>
  </si>
  <si>
    <t>05/11/1994</t>
  </si>
  <si>
    <t>LÊ NGUYỄN TRÚC</t>
  </si>
  <si>
    <t>06/09/1994</t>
  </si>
  <si>
    <t>HUỲNH THỊ TUYẾT</t>
  </si>
  <si>
    <t>VÕ THẾ</t>
  </si>
  <si>
    <t>TRẦN NGỌC</t>
  </si>
  <si>
    <t>TẤN</t>
  </si>
  <si>
    <t>ĐẶNG QUÝ</t>
  </si>
  <si>
    <t>NGUYỄN NGỌC TRIỆU</t>
  </si>
  <si>
    <t>VỸ</t>
  </si>
  <si>
    <t>13/09/1994</t>
  </si>
  <si>
    <t>PHẠM THANH</t>
  </si>
  <si>
    <t>ÔNG QUỐC</t>
  </si>
  <si>
    <t>NGUYễN THANH</t>
  </si>
  <si>
    <t>TRầN ANH</t>
  </si>
  <si>
    <t>BÙI THIÊN</t>
  </si>
  <si>
    <t>25/04/1993</t>
  </si>
  <si>
    <t>NGUYễN NAM CÔNG</t>
  </si>
  <si>
    <t>TRƯƠNG CÔNG</t>
  </si>
  <si>
    <t>PHẠM THỊ BÍCH</t>
  </si>
  <si>
    <t>28/05/1993</t>
  </si>
  <si>
    <t>K18PSU_QCD2</t>
  </si>
  <si>
    <t>25/05/1994</t>
  </si>
  <si>
    <t>LÊ THị HồNG</t>
  </si>
  <si>
    <t>21/10/1994</t>
  </si>
  <si>
    <t>TRẦN THỊ THÙY</t>
  </si>
  <si>
    <t>13/05/1994</t>
  </si>
  <si>
    <t>NGÔ THỊ THANH</t>
  </si>
  <si>
    <t>NGUYỄN NGỌC TIỂU</t>
  </si>
  <si>
    <t>LÊ NGỌC ANH</t>
  </si>
  <si>
    <t>HỒ THỊ NGỌC</t>
  </si>
  <si>
    <t>NGUYễN THị NGọC</t>
  </si>
  <si>
    <t>NGÔ KIềU</t>
  </si>
  <si>
    <t>NGUYễN THị NAM</t>
  </si>
  <si>
    <t>04/07/1994</t>
  </si>
  <si>
    <t>NGUYễN THị Mỹ</t>
  </si>
  <si>
    <t>PHAN THị THANH</t>
  </si>
  <si>
    <t>DƯƠNG TUYếT</t>
  </si>
  <si>
    <t>TRƯƠNG THị TRÀ</t>
  </si>
  <si>
    <t xml:space="preserve">TRẦN NGỌC HUY </t>
  </si>
  <si>
    <t>CHU TấT</t>
  </si>
  <si>
    <t>VƯƠNG PHẠM QUỲNH</t>
  </si>
  <si>
    <t>NGÔ MINH THÙY</t>
  </si>
  <si>
    <t>PHẠM ANH</t>
  </si>
  <si>
    <t>22/07/1993</t>
  </si>
  <si>
    <t>LÊ HOÀNG TỊNH</t>
  </si>
  <si>
    <t>02/04/1993</t>
  </si>
  <si>
    <t>HUỲNH TRẦN TẤN</t>
  </si>
  <si>
    <t>18/02/1993</t>
  </si>
  <si>
    <t>NGUYỄN LÂM</t>
  </si>
  <si>
    <t>MẠNH</t>
  </si>
  <si>
    <t>07/08/1994</t>
  </si>
  <si>
    <t>TRẦN BẢO</t>
  </si>
  <si>
    <t>HỨA MẠNH</t>
  </si>
  <si>
    <t>29/01/1993</t>
  </si>
  <si>
    <t>ĐỖ THỊ HOÀNG</t>
  </si>
  <si>
    <t>K18PSU_QNH1</t>
  </si>
  <si>
    <t>NGUYỄN LÝ HỒNG</t>
  </si>
  <si>
    <t>ĐẶNG KIỀU</t>
  </si>
  <si>
    <t>PHAN THỊ LY</t>
  </si>
  <si>
    <t>31/05/1994</t>
  </si>
  <si>
    <t>ĐOÀN THỊ MINH</t>
  </si>
  <si>
    <t>LÊ THỊ THÙY</t>
  </si>
  <si>
    <t>28/02/1993</t>
  </si>
  <si>
    <t>NA</t>
  </si>
  <si>
    <t>02/05/1994</t>
  </si>
  <si>
    <t>TRẦN THỊ QUỲNH</t>
  </si>
  <si>
    <t>15/09/1994</t>
  </si>
  <si>
    <t>LÊ LAN</t>
  </si>
  <si>
    <t>09/01/1994</t>
  </si>
  <si>
    <t>HOÀNG THị BÍCH</t>
  </si>
  <si>
    <t>LÊ DUY BảO</t>
  </si>
  <si>
    <t>16/05/1993</t>
  </si>
  <si>
    <t>HUỳNH TRƯƠNG NGọC</t>
  </si>
  <si>
    <t>NGUYễN THị ANH</t>
  </si>
  <si>
    <t>THƠ</t>
  </si>
  <si>
    <t>NGÔ QUốC</t>
  </si>
  <si>
    <t>QUÝ</t>
  </si>
  <si>
    <t>LÊ HỮU HOÀI</t>
  </si>
  <si>
    <t>TRƯƠNG HOÀI SINH</t>
  </si>
  <si>
    <t>12/05/1994</t>
  </si>
  <si>
    <t>ĐẶNG NGỌC</t>
  </si>
  <si>
    <t>PHẠM TRUNG</t>
  </si>
  <si>
    <t>TRẦM DUY</t>
  </si>
  <si>
    <t>DOÃN DUY</t>
  </si>
  <si>
    <t>THứC</t>
  </si>
  <si>
    <t>VÕ PHI HÙNG</t>
  </si>
  <si>
    <t xml:space="preserve">ĐỖ ANH </t>
  </si>
  <si>
    <t>NGUYỄN ĐĂNG</t>
  </si>
  <si>
    <t>15/07/1994</t>
  </si>
  <si>
    <t>CHÍ</t>
  </si>
  <si>
    <t>HạNH</t>
  </si>
  <si>
    <t>K18PSU_QNH2</t>
  </si>
  <si>
    <t>NGUYỄN HẢI</t>
  </si>
  <si>
    <t>YẾN</t>
  </si>
  <si>
    <t>16/12/1994</t>
  </si>
  <si>
    <t>PHẠM NGUYỄN MINH</t>
  </si>
  <si>
    <t>NGUYỄN ĐẶNG THANH</t>
  </si>
  <si>
    <t>VÕ LÊ THANH</t>
  </si>
  <si>
    <t>LÊ THẢO</t>
  </si>
  <si>
    <t>LAN</t>
  </si>
  <si>
    <t>NGUYỄN MINH HUỆ</t>
  </si>
  <si>
    <t>LƯU THỊ THANH</t>
  </si>
  <si>
    <t>PHAN THỊ THÙY</t>
  </si>
  <si>
    <t>LÊ THỊ DIỆU</t>
  </si>
  <si>
    <t>NGUYễN HOÀNG BÍCH</t>
  </si>
  <si>
    <t>HUYềN</t>
  </si>
  <si>
    <t>HUỳNH BÍCH</t>
  </si>
  <si>
    <t>HOÀNG THỊ HẢI</t>
  </si>
  <si>
    <t>19/04/1989</t>
  </si>
  <si>
    <t>NGUYỄN ĐÌNH QUỐC</t>
  </si>
  <si>
    <t>KIỀU GIA</t>
  </si>
  <si>
    <t>NGÔ NGỌC</t>
  </si>
  <si>
    <t>TRƯƠNG ĐĂNG</t>
  </si>
  <si>
    <t>BÃO</t>
  </si>
  <si>
    <t>24/01/1990</t>
  </si>
  <si>
    <t>PHẠM</t>
  </si>
  <si>
    <t>KHẢI</t>
  </si>
  <si>
    <t>LƯƠNG MậU</t>
  </si>
  <si>
    <t>28/11/1994</t>
  </si>
  <si>
    <t>ĐÀO XUÂN</t>
  </si>
  <si>
    <t>ĐẶNG HOÀI</t>
  </si>
  <si>
    <t>THU</t>
  </si>
  <si>
    <t>QUẾ</t>
  </si>
  <si>
    <t xml:space="preserve">Đinh Trọng </t>
  </si>
  <si>
    <t xml:space="preserve">Võ Hưng </t>
  </si>
  <si>
    <t xml:space="preserve">Lê Bá </t>
  </si>
  <si>
    <t>19/04/1994</t>
  </si>
  <si>
    <t xml:space="preserve">Hoàng Thị Khánh </t>
  </si>
  <si>
    <t xml:space="preserve">Trần Thị Thanh </t>
  </si>
  <si>
    <t xml:space="preserve">Võ Gia </t>
  </si>
  <si>
    <t xml:space="preserve">TRẦN THỊ LỆ </t>
  </si>
  <si>
    <t>K18PSU_QTH1</t>
  </si>
  <si>
    <t>LÊ THỊ PHƯỚC</t>
  </si>
  <si>
    <t>LÊ THỊ THẢO</t>
  </si>
  <si>
    <t>TRƯƠNG THỊ MỸ</t>
  </si>
  <si>
    <t>28/02/1994</t>
  </si>
  <si>
    <t>NGUYỄN HOÀNG YẾN</t>
  </si>
  <si>
    <t>HUỲNH THỊ ÁI</t>
  </si>
  <si>
    <t>ĐồNG THị THANH</t>
  </si>
  <si>
    <t>HOÀNG CÁT</t>
  </si>
  <si>
    <t>VÕ THỊ HOÀNG</t>
  </si>
  <si>
    <t>21/01/1993</t>
  </si>
  <si>
    <t>NGÔ HỒNG</t>
  </si>
  <si>
    <t xml:space="preserve">TRẦN LÊ KHÁNH </t>
  </si>
  <si>
    <t>TRẦN THỊ KIỀU</t>
  </si>
  <si>
    <t>NHIÊN</t>
  </si>
  <si>
    <t>PHAN THỊ</t>
  </si>
  <si>
    <t>YÊN</t>
  </si>
  <si>
    <t>15/09/1993</t>
  </si>
  <si>
    <t>LÊ THị MINH</t>
  </si>
  <si>
    <t>HUỲNH VĂN</t>
  </si>
  <si>
    <t>HOÀNG LÊ PHI</t>
  </si>
  <si>
    <t>29/01/1994</t>
  </si>
  <si>
    <t>PHẠM DUY</t>
  </si>
  <si>
    <t>ĐÀO NGỌC</t>
  </si>
  <si>
    <t>11/09/1994</t>
  </si>
  <si>
    <t>NGUYỄN XUÂN</t>
  </si>
  <si>
    <t xml:space="preserve">NGUYỄN TRỌNG </t>
  </si>
  <si>
    <t>KHAI</t>
  </si>
  <si>
    <t>LÊ THị Ý</t>
  </si>
  <si>
    <t>NGUYỄN HỮU</t>
  </si>
  <si>
    <t>HIỆU</t>
  </si>
  <si>
    <t>CÙ THANH</t>
  </si>
  <si>
    <t>Hồ ĐĂNG</t>
  </si>
  <si>
    <t>Đỗ PHƯƠNG</t>
  </si>
  <si>
    <t>PHAN ANH</t>
  </si>
  <si>
    <t>NGUYỄN PHẠM ANH</t>
  </si>
  <si>
    <t>Phạm Thúy</t>
  </si>
  <si>
    <t xml:space="preserve">Phạm Mai </t>
  </si>
  <si>
    <t xml:space="preserve">Nguyễn Ngọc Hoàng </t>
  </si>
  <si>
    <t xml:space="preserve">Phan Ngọc Vân </t>
  </si>
  <si>
    <t xml:space="preserve">Tôn Nữ Huyền </t>
  </si>
  <si>
    <t xml:space="preserve">Phan Hà </t>
  </si>
  <si>
    <t>TRẦN THỊ THANH</t>
  </si>
  <si>
    <t>K18PSU_QTH2</t>
  </si>
  <si>
    <t>NGÔ THỊ MINH</t>
  </si>
  <si>
    <t xml:space="preserve">NGUYỄN THỊ ANH </t>
  </si>
  <si>
    <t>07/12/1994</t>
  </si>
  <si>
    <t>21/12/1994</t>
  </si>
  <si>
    <t>28/12/1994</t>
  </si>
  <si>
    <t>TRƯƠNG TRẦN THANH</t>
  </si>
  <si>
    <t>LÊ NGUYỄN HƯỚNG</t>
  </si>
  <si>
    <t>11/11/1994</t>
  </si>
  <si>
    <t>LÊ THỊ THU</t>
  </si>
  <si>
    <t>NGUYỄN ANH</t>
  </si>
  <si>
    <t>NGÔ THỊ NGỌC</t>
  </si>
  <si>
    <t>KHƯƠNG THị THảO</t>
  </si>
  <si>
    <t>HỒ THỊ THU</t>
  </si>
  <si>
    <t>KIỀU THỊ</t>
  </si>
  <si>
    <t>PHẠM HÀ PHƯƠNG</t>
  </si>
  <si>
    <t>PHAN THị VIệT</t>
  </si>
  <si>
    <t>NGUYễN SƠN</t>
  </si>
  <si>
    <t>BÙI THị NGọC</t>
  </si>
  <si>
    <t>THÁI</t>
  </si>
  <si>
    <t>KHIÊM</t>
  </si>
  <si>
    <t>LÃ XUÂN</t>
  </si>
  <si>
    <t xml:space="preserve">PHẠM TRƯƠNG </t>
  </si>
  <si>
    <t>ĐỖ SƠN</t>
  </si>
  <si>
    <t>THỤC</t>
  </si>
  <si>
    <t xml:space="preserve">PHAN VĂN </t>
  </si>
  <si>
    <t>03/12/1992</t>
  </si>
  <si>
    <t xml:space="preserve">HUỲNH BÁ </t>
  </si>
  <si>
    <t>29/06/1994</t>
  </si>
  <si>
    <t>TRƯƠNG NGUYỄN QUỐC</t>
  </si>
  <si>
    <t>PHẠM XUÂN</t>
  </si>
  <si>
    <t xml:space="preserve">ĐOÀN PHẠM THÁI </t>
  </si>
  <si>
    <t>CAO ĐĂNG</t>
  </si>
  <si>
    <t>30/11/1991</t>
  </si>
  <si>
    <t>NGUYễN</t>
  </si>
  <si>
    <t>DƯƠNG THANH</t>
  </si>
  <si>
    <t>21/03/1994</t>
  </si>
  <si>
    <t>TT</t>
  </si>
  <si>
    <t>Điểm</t>
  </si>
  <si>
    <t>Xếp loại</t>
  </si>
  <si>
    <t>VI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</si>
  <si>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</si>
  <si>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</si>
  <si>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</si>
  <si>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</si>
  <si>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Họ &amp; Tên</t>
  </si>
  <si>
    <t>MSSV</t>
  </si>
  <si>
    <t>Ghi chú</t>
  </si>
  <si>
    <t>PHÂN LOẠI</t>
  </si>
  <si>
    <t>SL</t>
  </si>
  <si>
    <t>KHÁ</t>
  </si>
  <si>
    <t>TB KHÁ</t>
  </si>
  <si>
    <t>T. BÌNH</t>
  </si>
  <si>
    <t xml:space="preserve">YẾU </t>
  </si>
  <si>
    <t>KÉM</t>
  </si>
  <si>
    <t>TỔNG</t>
  </si>
  <si>
    <t>TRƯỞNG KHOA</t>
  </si>
  <si>
    <t>ĐẶNG THỊ MỸ</t>
  </si>
  <si>
    <t xml:space="preserve">  KHỐI : K18PSUQTH.  KHOA: ĐTQT.</t>
  </si>
  <si>
    <t xml:space="preserve">  KHỐI : K18PSUQNH.  KHOA: ĐTQT.</t>
  </si>
  <si>
    <t>NGÀNH: NGÂN HÀNG</t>
  </si>
  <si>
    <t xml:space="preserve">  KHỐI : K18PSUQCD.  KHOA: ĐTQT.</t>
  </si>
  <si>
    <t>NGÀNH: CĐ NGÂN HÀNG</t>
  </si>
  <si>
    <t xml:space="preserve">  KHỐI : K18PSUKKT.  KHOA: ĐTQT.</t>
  </si>
  <si>
    <t>NGÀNH: KTKT</t>
  </si>
  <si>
    <t xml:space="preserve">  KHỐI : K18PSUKCĐ.  KHOA: ĐTQT.</t>
  </si>
  <si>
    <t>NGÀNH: CĐ KẾ TOÁN</t>
  </si>
  <si>
    <t>NGÀNH: XDDD</t>
  </si>
  <si>
    <t xml:space="preserve">  KHỐI : K18CSUXDD.  KHOA: ĐTQT.</t>
  </si>
  <si>
    <t xml:space="preserve">  KHỐI : K18CSUKTR.  KHOA: ĐTQT.</t>
  </si>
  <si>
    <t>NGÀNH: KIẾN TRÚC</t>
  </si>
  <si>
    <t xml:space="preserve">  KHỐI : K18CMUTTT.  KHOA: ĐTQT.</t>
  </si>
  <si>
    <t>NGÀNH: HTTT</t>
  </si>
  <si>
    <t xml:space="preserve">  KHỐI : K18CMUTPM.  KHOA: ĐTQT.</t>
  </si>
  <si>
    <t>NGÀNH: TIN PHẦN MỀM</t>
  </si>
  <si>
    <t xml:space="preserve">  KHỐI : K18CMUTMT.  KHOA: ĐTQT.</t>
  </si>
  <si>
    <t>NGÀNH: MẠNG MÁY TÍNH</t>
  </si>
  <si>
    <t xml:space="preserve">  KHỐI : K18CMUTCD.  KHOA: ĐTQT.</t>
  </si>
  <si>
    <t>NGÀNH: CĐ TIN</t>
  </si>
  <si>
    <t xml:space="preserve">  KHỐI : K17PSUQTH.  KHOA: ĐTQT.</t>
  </si>
  <si>
    <t>NGÀNH: QTKDTH</t>
  </si>
  <si>
    <t xml:space="preserve">  KHỐI : K17PSUQNH.  KHOA: ĐTQT.</t>
  </si>
  <si>
    <t xml:space="preserve">  KHỐI : K17PSUQCD.  KHOA: ĐTQT.</t>
  </si>
  <si>
    <t xml:space="preserve">  KHỐI : K17PSUKKT.  KHOA: ĐTQT.</t>
  </si>
  <si>
    <t xml:space="preserve">  KHỐI : K17PSUKCD.  KHOA: ĐTQT.</t>
  </si>
  <si>
    <t xml:space="preserve">  KHỐI : K17CSUXDD.  KHOA: ĐTQT.</t>
  </si>
  <si>
    <t xml:space="preserve">  KHỐI : K17CSUKTR.  KHOA: ĐTQT.</t>
  </si>
  <si>
    <t xml:space="preserve">  KHỐI : K17CMUTTT.  KHOA: ĐTQT.</t>
  </si>
  <si>
    <t xml:space="preserve">  KHỐI : K17CMUTPM.  KHOA: ĐTQT.</t>
  </si>
  <si>
    <t xml:space="preserve">  KHỐI : K17CMUTCD.  KHOA: ĐTQT.</t>
  </si>
  <si>
    <t xml:space="preserve">NGÀNH: CĐ TIN </t>
  </si>
  <si>
    <t xml:space="preserve">  KHỐI : K16PSUQTH.  KHOA: ĐTQT.</t>
  </si>
  <si>
    <t xml:space="preserve">NGÀNH: QTKDTH </t>
  </si>
  <si>
    <t xml:space="preserve">  KHỐI : K16PSUQNH.  KHOA: ĐTQT.</t>
  </si>
  <si>
    <t xml:space="preserve">  KHỐI : K16PSUKKT.  KHOA: ĐTQT.</t>
  </si>
  <si>
    <t xml:space="preserve">  KHỐI : K16CMUTTT.  KHOA: ĐTQT.</t>
  </si>
  <si>
    <t xml:space="preserve">  KHỐI : K16CMUTPM.  KHOA: ĐTQT.</t>
  </si>
  <si>
    <t xml:space="preserve">  KHỐI : D18CMUTPM.  KHOA: ĐTQT.</t>
  </si>
  <si>
    <t>NGUYỄN ĐỨC MẬN</t>
  </si>
  <si>
    <t>HOÀNG LINH GIANG</t>
  </si>
  <si>
    <t>RL 03</t>
  </si>
  <si>
    <t>Nghỉ học</t>
  </si>
  <si>
    <t>KHOA ĐÀO TẠO QUỐC TẾ</t>
  </si>
  <si>
    <t>ko lý do</t>
  </si>
  <si>
    <t>nghỉ học</t>
  </si>
  <si>
    <t>Chương trình 2+2</t>
  </si>
  <si>
    <t>Bổ sung</t>
  </si>
  <si>
    <t xml:space="preserve">Trương Ngọc Mỹ </t>
  </si>
  <si>
    <t>TRẦN NGUYÊN</t>
  </si>
  <si>
    <t xml:space="preserve"> NĂM HỌC : 2012- 20 13.</t>
  </si>
  <si>
    <t>HK 1</t>
  </si>
  <si>
    <t>HK 2</t>
  </si>
  <si>
    <t>CN</t>
  </si>
  <si>
    <t>HK1</t>
  </si>
  <si>
    <t xml:space="preserve">Nguyễn Hoồng </t>
  </si>
  <si>
    <t>CẢ NĂM</t>
  </si>
  <si>
    <t>TỔNG HỢP HỌC KỲ 2</t>
  </si>
  <si>
    <t>YẾU</t>
  </si>
  <si>
    <t>TỔNG HỢP CẢ NĂM</t>
  </si>
  <si>
    <t>TỔNG HỢP NĂM HỌC</t>
  </si>
  <si>
    <t>LÊ PHƯỚC TUẤN</t>
  </si>
  <si>
    <t>Nguyễn Dương</t>
  </si>
  <si>
    <t>TMT--&gt;</t>
  </si>
  <si>
    <t>TTT--&gt;</t>
  </si>
  <si>
    <t>Tình hình học rất kém</t>
  </si>
  <si>
    <t>Ngọc chủ nhiệm</t>
  </si>
  <si>
    <t>x</t>
  </si>
  <si>
    <t>VÕ NGUYỄN HƯỚNG</t>
  </si>
  <si>
    <t>ko rõ chuyển đi đâu</t>
  </si>
  <si>
    <t>TỔNG HỢP KẾT QUẢ RÈN LUYỆN NĂM HỌC 2012-2013</t>
  </si>
  <si>
    <t>Đà nẵng, ngày 28 tháng 08 năm 2013</t>
  </si>
  <si>
    <t>Xếp
 loại</t>
  </si>
  <si>
    <t>Ghi 
chú</t>
  </si>
  <si>
    <t>Ngày 
sinh</t>
  </si>
  <si>
    <t>Ghi
 chú</t>
  </si>
  <si>
    <t>NĂM HỌC : 2012- 20 13.</t>
  </si>
  <si>
    <t>TỔNG HỢP KẾT QUẢ RÈN LUYỆN HỌC KỲ II NĂM HỌC 2012-2013</t>
  </si>
  <si>
    <t>Ko rõ lý do</t>
  </si>
  <si>
    <t>Ko đánh giá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</si>
</sst>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</numFmts>
  <fonts count="10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2.5"/>
      <color indexed="8"/>
      <name val="Times New Roman"/>
      <family val="1"/>
    </font>
    <font>
      <b/>
      <sz val="10"/>
      <name val="Arial"/>
      <family val="2"/>
    </font>
    <font>
      <sz val="10"/>
      <name val="VNtimes new roman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ahoma"/>
      <family val="2"/>
    </font>
    <font>
      <i/>
      <sz val="10"/>
      <name val="Arial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sz val="13"/>
      <color indexed="10"/>
      <name val="Times New Roman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MS Sans Serif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6"/>
      <name val="Times New Roman"/>
      <family val="1"/>
    </font>
    <font>
      <b/>
      <sz val="8"/>
      <color indexed="8"/>
      <name val="Small Fonts"/>
      <family val="2"/>
    </font>
    <font>
      <sz val="8"/>
      <color indexed="8"/>
      <name val="Small Fonts"/>
      <family val="2"/>
    </font>
    <font>
      <sz val="8"/>
      <name val="Small Fonts"/>
      <family val="2"/>
    </font>
    <font>
      <sz val="8"/>
      <color indexed="16"/>
      <name val="Small Fonts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imes New Roman"/>
      <family val="1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61"/>
      </left>
      <right style="thin">
        <color indexed="61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4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8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5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14" fontId="28" fillId="0" borderId="0" xfId="0" applyNumberFormat="1" applyFont="1" applyBorder="1" applyAlignment="1">
      <alignment wrapText="1"/>
    </xf>
    <xf numFmtId="0" fontId="6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4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5" fillId="33" borderId="0" xfId="0" applyFont="1" applyFill="1" applyBorder="1" applyAlignment="1" quotePrefix="1">
      <alignment horizontal="center"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5" fillId="33" borderId="0" xfId="0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" fillId="33" borderId="0" xfId="57" applyFont="1" applyFill="1" applyBorder="1" applyAlignment="1">
      <alignment/>
      <protection/>
    </xf>
    <xf numFmtId="14" fontId="3" fillId="33" borderId="0" xfId="57" applyNumberFormat="1" applyFont="1" applyFill="1" applyBorder="1">
      <alignment/>
      <protection/>
    </xf>
    <xf numFmtId="14" fontId="25" fillId="33" borderId="0" xfId="0" applyNumberFormat="1" applyFont="1" applyFill="1" applyBorder="1" applyAlignment="1" quotePrefix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0" fontId="37" fillId="0" borderId="12" xfId="0" applyNumberFormat="1" applyFont="1" applyBorder="1" applyAlignment="1">
      <alignment horizontal="right" vertical="center"/>
    </xf>
    <xf numFmtId="10" fontId="38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14" fontId="39" fillId="0" borderId="0" xfId="0" applyNumberFormat="1" applyFont="1" applyBorder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14" fontId="3" fillId="0" borderId="0" xfId="57" applyNumberFormat="1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17" fillId="0" borderId="0" xfId="57" applyNumberFormat="1" applyFont="1" applyFill="1" applyBorder="1" applyAlignment="1" applyProtection="1">
      <alignment horizontal="center" vertical="top"/>
      <protection/>
    </xf>
    <xf numFmtId="0" fontId="3" fillId="0" borderId="0" xfId="57" applyFont="1" applyFill="1" applyBorder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0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center"/>
      <protection/>
    </xf>
    <xf numFmtId="0" fontId="40" fillId="0" borderId="0" xfId="59" applyFont="1" applyFill="1" applyBorder="1" applyAlignment="1">
      <alignment horizontal="center"/>
      <protection/>
    </xf>
    <xf numFmtId="0" fontId="6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>
      <alignment/>
      <protection/>
    </xf>
    <xf numFmtId="0" fontId="40" fillId="0" borderId="0" xfId="59" applyFont="1" applyFill="1" applyBorder="1">
      <alignment/>
      <protection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97" fillId="0" borderId="0" xfId="0" applyNumberFormat="1" applyFont="1" applyFill="1" applyBorder="1" applyAlignment="1" applyProtection="1">
      <alignment horizontal="left" vertical="top"/>
      <protection/>
    </xf>
    <xf numFmtId="0" fontId="9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0" fontId="37" fillId="0" borderId="0" xfId="0" applyNumberFormat="1" applyFont="1" applyAlignment="1">
      <alignment horizontal="center"/>
    </xf>
    <xf numFmtId="10" fontId="37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right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0" fontId="37" fillId="0" borderId="10" xfId="0" applyNumberFormat="1" applyFont="1" applyBorder="1" applyAlignment="1">
      <alignment horizontal="right" vertical="center"/>
    </xf>
    <xf numFmtId="10" fontId="3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0" fontId="38" fillId="0" borderId="0" xfId="0" applyNumberFormat="1" applyFont="1" applyAlignment="1">
      <alignment/>
    </xf>
    <xf numFmtId="0" fontId="99" fillId="0" borderId="0" xfId="0" applyFont="1" applyAlignment="1">
      <alignment horizontal="left" readingOrder="2"/>
    </xf>
    <xf numFmtId="0" fontId="3" fillId="35" borderId="0" xfId="0" applyFont="1" applyFill="1" applyBorder="1" applyAlignment="1">
      <alignment/>
    </xf>
    <xf numFmtId="0" fontId="10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10" fontId="37" fillId="0" borderId="11" xfId="0" applyNumberFormat="1" applyFont="1" applyBorder="1" applyAlignment="1">
      <alignment horizontal="right" vertical="center"/>
    </xf>
    <xf numFmtId="10" fontId="38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0" fontId="37" fillId="0" borderId="13" xfId="0" applyNumberFormat="1" applyFont="1" applyBorder="1" applyAlignment="1">
      <alignment horizontal="right" vertical="center"/>
    </xf>
    <xf numFmtId="10" fontId="38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4" fontId="0" fillId="0" borderId="0" xfId="58" applyNumberFormat="1" applyFont="1" applyBorder="1" applyAlignment="1">
      <alignment horizontal="center"/>
      <protection/>
    </xf>
    <xf numFmtId="14" fontId="21" fillId="0" borderId="0" xfId="58" applyNumberFormat="1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4" fontId="6" fillId="0" borderId="0" xfId="0" applyNumberFormat="1" applyFont="1" applyFill="1" applyBorder="1" applyAlignment="1" applyProtection="1">
      <alignment horizontal="center" vertical="top"/>
      <protection/>
    </xf>
    <xf numFmtId="0" fontId="101" fillId="0" borderId="15" xfId="0" applyNumberFormat="1" applyFont="1" applyFill="1" applyBorder="1" applyAlignment="1" applyProtection="1">
      <alignment horizontal="center" vertical="top"/>
      <protection/>
    </xf>
    <xf numFmtId="0" fontId="102" fillId="0" borderId="0" xfId="0" applyNumberFormat="1" applyFont="1" applyFill="1" applyBorder="1" applyAlignment="1" applyProtection="1">
      <alignment horizontal="left" vertical="top"/>
      <protection/>
    </xf>
    <xf numFmtId="0" fontId="101" fillId="0" borderId="0" xfId="0" applyNumberFormat="1" applyFont="1" applyFill="1" applyBorder="1" applyAlignment="1" applyProtection="1">
      <alignment horizontal="left" vertical="top"/>
      <protection/>
    </xf>
    <xf numFmtId="14" fontId="102" fillId="0" borderId="0" xfId="0" applyNumberFormat="1" applyFont="1" applyFill="1" applyBorder="1" applyAlignment="1" applyProtection="1">
      <alignment horizontal="center" vertical="top"/>
      <protection/>
    </xf>
    <xf numFmtId="14" fontId="102" fillId="0" borderId="0" xfId="0" applyNumberFormat="1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35" borderId="0" xfId="0" applyFont="1" applyFill="1" applyAlignment="1">
      <alignment/>
    </xf>
    <xf numFmtId="0" fontId="26" fillId="35" borderId="0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left"/>
    </xf>
    <xf numFmtId="0" fontId="27" fillId="35" borderId="0" xfId="0" applyNumberFormat="1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/>
    </xf>
    <xf numFmtId="0" fontId="13" fillId="0" borderId="15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9" fillId="0" borderId="16" xfId="0" applyNumberFormat="1" applyFont="1" applyFill="1" applyBorder="1" applyAlignment="1" applyProtection="1">
      <alignment horizontal="left"/>
      <protection/>
    </xf>
    <xf numFmtId="0" fontId="48" fillId="0" borderId="17" xfId="0" applyNumberFormat="1" applyFont="1" applyFill="1" applyBorder="1" applyAlignment="1" applyProtection="1">
      <alignment horizontal="left"/>
      <protection/>
    </xf>
    <xf numFmtId="14" fontId="49" fillId="0" borderId="12" xfId="0" applyNumberFormat="1" applyFont="1" applyFill="1" applyBorder="1" applyAlignment="1" applyProtection="1">
      <alignment horizontal="center"/>
      <protection/>
    </xf>
    <xf numFmtId="14" fontId="47" fillId="0" borderId="17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8" xfId="0" applyNumberFormat="1" applyFont="1" applyFill="1" applyBorder="1" applyAlignment="1" applyProtection="1">
      <alignment horizontal="left"/>
      <protection/>
    </xf>
    <xf numFmtId="0" fontId="48" fillId="0" borderId="19" xfId="0" applyNumberFormat="1" applyFont="1" applyFill="1" applyBorder="1" applyAlignment="1" applyProtection="1">
      <alignment horizontal="left"/>
      <protection/>
    </xf>
    <xf numFmtId="14" fontId="49" fillId="0" borderId="11" xfId="0" applyNumberFormat="1" applyFont="1" applyFill="1" applyBorder="1" applyAlignment="1" applyProtection="1">
      <alignment horizontal="center"/>
      <protection/>
    </xf>
    <xf numFmtId="14" fontId="47" fillId="0" borderId="19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9" fillId="34" borderId="18" xfId="0" applyNumberFormat="1" applyFont="1" applyFill="1" applyBorder="1" applyAlignment="1" applyProtection="1">
      <alignment horizontal="left"/>
      <protection/>
    </xf>
    <xf numFmtId="0" fontId="48" fillId="34" borderId="19" xfId="0" applyNumberFormat="1" applyFont="1" applyFill="1" applyBorder="1" applyAlignment="1" applyProtection="1">
      <alignment horizontal="left"/>
      <protection/>
    </xf>
    <xf numFmtId="0" fontId="49" fillId="35" borderId="18" xfId="0" applyNumberFormat="1" applyFont="1" applyFill="1" applyBorder="1" applyAlignment="1" applyProtection="1">
      <alignment horizontal="left"/>
      <protection/>
    </xf>
    <xf numFmtId="0" fontId="48" fillId="35" borderId="19" xfId="0" applyNumberFormat="1" applyFont="1" applyFill="1" applyBorder="1" applyAlignment="1" applyProtection="1">
      <alignment horizontal="left"/>
      <protection/>
    </xf>
    <xf numFmtId="14" fontId="49" fillId="35" borderId="11" xfId="0" applyNumberFormat="1" applyFont="1" applyFill="1" applyBorder="1" applyAlignment="1" applyProtection="1">
      <alignment horizontal="center"/>
      <protection/>
    </xf>
    <xf numFmtId="14" fontId="47" fillId="35" borderId="19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0" fontId="50" fillId="36" borderId="11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9" fillId="0" borderId="20" xfId="0" applyNumberFormat="1" applyFont="1" applyFill="1" applyBorder="1" applyAlignment="1" applyProtection="1">
      <alignment horizontal="left"/>
      <protection/>
    </xf>
    <xf numFmtId="0" fontId="48" fillId="0" borderId="21" xfId="0" applyNumberFormat="1" applyFont="1" applyFill="1" applyBorder="1" applyAlignment="1" applyProtection="1">
      <alignment horizontal="left"/>
      <protection/>
    </xf>
    <xf numFmtId="14" fontId="49" fillId="0" borderId="13" xfId="0" applyNumberFormat="1" applyFont="1" applyFill="1" applyBorder="1" applyAlignment="1" applyProtection="1">
      <alignment horizontal="center"/>
      <protection/>
    </xf>
    <xf numFmtId="14" fontId="47" fillId="0" borderId="21" xfId="0" applyNumberFormat="1" applyFont="1" applyFill="1" applyBorder="1" applyAlignment="1">
      <alignment horizontal="center"/>
    </xf>
    <xf numFmtId="0" fontId="49" fillId="0" borderId="16" xfId="0" applyNumberFormat="1" applyFont="1" applyFill="1" applyBorder="1" applyAlignment="1" applyProtection="1">
      <alignment horizontal="center"/>
      <protection/>
    </xf>
    <xf numFmtId="0" fontId="49" fillId="0" borderId="18" xfId="0" applyNumberFormat="1" applyFont="1" applyFill="1" applyBorder="1" applyAlignment="1" applyProtection="1">
      <alignment horizontal="center"/>
      <protection/>
    </xf>
    <xf numFmtId="0" fontId="49" fillId="34" borderId="18" xfId="0" applyNumberFormat="1" applyFont="1" applyFill="1" applyBorder="1" applyAlignment="1" applyProtection="1">
      <alignment horizontal="center"/>
      <protection/>
    </xf>
    <xf numFmtId="0" fontId="49" fillId="35" borderId="18" xfId="0" applyNumberFormat="1" applyFont="1" applyFill="1" applyBorder="1" applyAlignment="1" applyProtection="1">
      <alignment horizontal="center"/>
      <protection/>
    </xf>
    <xf numFmtId="0" fontId="49" fillId="0" borderId="20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0" xfId="0" applyFont="1" applyBorder="1" applyAlignment="1">
      <alignment/>
    </xf>
    <xf numFmtId="10" fontId="47" fillId="0" borderId="10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24" xfId="0" applyFont="1" applyBorder="1" applyAlignment="1">
      <alignment/>
    </xf>
    <xf numFmtId="0" fontId="49" fillId="0" borderId="11" xfId="0" applyNumberFormat="1" applyFont="1" applyFill="1" applyBorder="1" applyAlignment="1" applyProtection="1">
      <alignment horizontal="center"/>
      <protection/>
    </xf>
    <xf numFmtId="0" fontId="103" fillId="0" borderId="25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47" fillId="0" borderId="26" xfId="0" applyFont="1" applyBorder="1" applyAlignment="1">
      <alignment/>
    </xf>
    <xf numFmtId="0" fontId="49" fillId="36" borderId="18" xfId="0" applyNumberFormat="1" applyFont="1" applyFill="1" applyBorder="1" applyAlignment="1" applyProtection="1">
      <alignment horizontal="left"/>
      <protection/>
    </xf>
    <xf numFmtId="0" fontId="48" fillId="36" borderId="19" xfId="0" applyNumberFormat="1" applyFont="1" applyFill="1" applyBorder="1" applyAlignment="1" applyProtection="1">
      <alignment horizontal="left"/>
      <protection/>
    </xf>
    <xf numFmtId="0" fontId="52" fillId="0" borderId="18" xfId="0" applyNumberFormat="1" applyFont="1" applyFill="1" applyBorder="1" applyAlignment="1" applyProtection="1">
      <alignment horizontal="left"/>
      <protection/>
    </xf>
    <xf numFmtId="0" fontId="51" fillId="0" borderId="19" xfId="0" applyNumberFormat="1" applyFont="1" applyFill="1" applyBorder="1" applyAlignment="1" applyProtection="1">
      <alignment horizontal="left"/>
      <protection/>
    </xf>
    <xf numFmtId="14" fontId="52" fillId="0" borderId="11" xfId="0" applyNumberFormat="1" applyFont="1" applyFill="1" applyBorder="1" applyAlignment="1" applyProtection="1">
      <alignment horizontal="center"/>
      <protection/>
    </xf>
    <xf numFmtId="14" fontId="53" fillId="0" borderId="19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49" fillId="36" borderId="18" xfId="0" applyNumberFormat="1" applyFont="1" applyFill="1" applyBorder="1" applyAlignment="1" applyProtection="1">
      <alignment horizontal="center"/>
      <protection/>
    </xf>
    <xf numFmtId="0" fontId="52" fillId="0" borderId="18" xfId="0" applyNumberFormat="1" applyFont="1" applyFill="1" applyBorder="1" applyAlignment="1" applyProtection="1">
      <alignment horizontal="center"/>
      <protection/>
    </xf>
    <xf numFmtId="14" fontId="55" fillId="0" borderId="11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53" fillId="0" borderId="12" xfId="0" applyFont="1" applyBorder="1" applyAlignment="1">
      <alignment horizontal="center"/>
    </xf>
    <xf numFmtId="0" fontId="52" fillId="0" borderId="16" xfId="0" applyNumberFormat="1" applyFont="1" applyFill="1" applyBorder="1" applyAlignment="1" applyProtection="1">
      <alignment horizontal="left"/>
      <protection/>
    </xf>
    <xf numFmtId="0" fontId="51" fillId="0" borderId="17" xfId="0" applyNumberFormat="1" applyFont="1" applyFill="1" applyBorder="1" applyAlignment="1" applyProtection="1">
      <alignment horizontal="left"/>
      <protection/>
    </xf>
    <xf numFmtId="14" fontId="52" fillId="0" borderId="12" xfId="0" applyNumberFormat="1" applyFont="1" applyFill="1" applyBorder="1" applyAlignment="1" applyProtection="1">
      <alignment horizontal="center"/>
      <protection/>
    </xf>
    <xf numFmtId="14" fontId="53" fillId="0" borderId="17" xfId="0" applyNumberFormat="1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14" fontId="52" fillId="0" borderId="11" xfId="0" applyNumberFormat="1" applyFont="1" applyBorder="1" applyAlignment="1">
      <alignment wrapText="1"/>
    </xf>
    <xf numFmtId="0" fontId="52" fillId="0" borderId="27" xfId="0" applyNumberFormat="1" applyFont="1" applyFill="1" applyBorder="1" applyAlignment="1" applyProtection="1">
      <alignment horizontal="left"/>
      <protection/>
    </xf>
    <xf numFmtId="0" fontId="51" fillId="0" borderId="28" xfId="0" applyNumberFormat="1" applyFont="1" applyFill="1" applyBorder="1" applyAlignment="1" applyProtection="1">
      <alignment horizontal="left"/>
      <protection/>
    </xf>
    <xf numFmtId="14" fontId="52" fillId="0" borderId="29" xfId="0" applyNumberFormat="1" applyFont="1" applyFill="1" applyBorder="1" applyAlignment="1" applyProtection="1">
      <alignment horizontal="center"/>
      <protection/>
    </xf>
    <xf numFmtId="14" fontId="53" fillId="0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30" xfId="0" applyNumberFormat="1" applyFont="1" applyFill="1" applyBorder="1" applyAlignment="1" applyProtection="1">
      <alignment horizontal="left"/>
      <protection/>
    </xf>
    <xf numFmtId="0" fontId="51" fillId="0" borderId="31" xfId="0" applyNumberFormat="1" applyFont="1" applyFill="1" applyBorder="1" applyAlignment="1" applyProtection="1">
      <alignment horizontal="left"/>
      <protection/>
    </xf>
    <xf numFmtId="14" fontId="52" fillId="0" borderId="32" xfId="0" applyNumberFormat="1" applyFont="1" applyFill="1" applyBorder="1" applyAlignment="1" applyProtection="1">
      <alignment horizontal="center"/>
      <protection/>
    </xf>
    <xf numFmtId="14" fontId="53" fillId="0" borderId="13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2" fillId="0" borderId="16" xfId="0" applyNumberFormat="1" applyFont="1" applyFill="1" applyBorder="1" applyAlignment="1" applyProtection="1">
      <alignment horizontal="center"/>
      <protection/>
    </xf>
    <xf numFmtId="0" fontId="52" fillId="0" borderId="29" xfId="0" applyNumberFormat="1" applyFont="1" applyFill="1" applyBorder="1" applyAlignment="1" applyProtection="1">
      <alignment horizontal="center"/>
      <protection/>
    </xf>
    <xf numFmtId="0" fontId="52" fillId="0" borderId="32" xfId="0" applyNumberFormat="1" applyFont="1" applyFill="1" applyBorder="1" applyAlignment="1" applyProtection="1">
      <alignment horizontal="center"/>
      <protection/>
    </xf>
    <xf numFmtId="0" fontId="47" fillId="0" borderId="19" xfId="0" applyFont="1" applyBorder="1" applyAlignment="1">
      <alignment horizontal="center" wrapText="1"/>
    </xf>
    <xf numFmtId="0" fontId="47" fillId="36" borderId="18" xfId="0" applyFont="1" applyFill="1" applyBorder="1" applyAlignment="1">
      <alignment horizontal="left" wrapText="1"/>
    </xf>
    <xf numFmtId="0" fontId="47" fillId="0" borderId="19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56" fillId="33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49" fillId="0" borderId="13" xfId="0" applyNumberFormat="1" applyFont="1" applyFill="1" applyBorder="1" applyAlignment="1" applyProtection="1">
      <alignment horizontal="center"/>
      <protection/>
    </xf>
    <xf numFmtId="0" fontId="56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49" fillId="0" borderId="33" xfId="0" applyNumberFormat="1" applyFont="1" applyFill="1" applyBorder="1" applyAlignment="1" applyProtection="1">
      <alignment horizontal="left"/>
      <protection/>
    </xf>
    <xf numFmtId="0" fontId="48" fillId="0" borderId="33" xfId="0" applyNumberFormat="1" applyFont="1" applyFill="1" applyBorder="1" applyAlignment="1" applyProtection="1">
      <alignment horizontal="left"/>
      <protection/>
    </xf>
    <xf numFmtId="0" fontId="49" fillId="0" borderId="33" xfId="0" applyNumberFormat="1" applyFont="1" applyFill="1" applyBorder="1" applyAlignment="1" applyProtection="1">
      <alignment horizontal="center"/>
      <protection/>
    </xf>
    <xf numFmtId="0" fontId="49" fillId="37" borderId="18" xfId="0" applyNumberFormat="1" applyFont="1" applyFill="1" applyBorder="1" applyAlignment="1" applyProtection="1">
      <alignment horizontal="left"/>
      <protection/>
    </xf>
    <xf numFmtId="0" fontId="48" fillId="37" borderId="19" xfId="0" applyNumberFormat="1" applyFont="1" applyFill="1" applyBorder="1" applyAlignment="1" applyProtection="1">
      <alignment horizontal="left"/>
      <protection/>
    </xf>
    <xf numFmtId="0" fontId="49" fillId="37" borderId="18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horizontal="left"/>
      <protection/>
    </xf>
    <xf numFmtId="0" fontId="48" fillId="0" borderId="25" xfId="0" applyNumberFormat="1" applyFont="1" applyFill="1" applyBorder="1" applyAlignment="1" applyProtection="1">
      <alignment horizontal="left"/>
      <protection/>
    </xf>
    <xf numFmtId="0" fontId="48" fillId="0" borderId="35" xfId="0" applyNumberFormat="1" applyFont="1" applyFill="1" applyBorder="1" applyAlignment="1" applyProtection="1">
      <alignment horizontal="left"/>
      <protection/>
    </xf>
    <xf numFmtId="14" fontId="47" fillId="0" borderId="34" xfId="0" applyNumberFormat="1" applyFont="1" applyFill="1" applyBorder="1" applyAlignment="1">
      <alignment horizontal="center"/>
    </xf>
    <xf numFmtId="14" fontId="47" fillId="0" borderId="25" xfId="0" applyNumberFormat="1" applyFont="1" applyFill="1" applyBorder="1" applyAlignment="1">
      <alignment horizontal="center"/>
    </xf>
    <xf numFmtId="14" fontId="47" fillId="0" borderId="35" xfId="0" applyNumberFormat="1" applyFont="1" applyFill="1" applyBorder="1" applyAlignment="1">
      <alignment horizontal="center"/>
    </xf>
    <xf numFmtId="0" fontId="49" fillId="0" borderId="34" xfId="0" applyNumberFormat="1" applyFont="1" applyFill="1" applyBorder="1" applyAlignment="1" applyProtection="1">
      <alignment horizontal="center"/>
      <protection/>
    </xf>
    <xf numFmtId="0" fontId="49" fillId="0" borderId="25" xfId="0" applyNumberFormat="1" applyFont="1" applyFill="1" applyBorder="1" applyAlignment="1" applyProtection="1">
      <alignment horizontal="center"/>
      <protection/>
    </xf>
    <xf numFmtId="0" fontId="49" fillId="34" borderId="25" xfId="0" applyNumberFormat="1" applyFont="1" applyFill="1" applyBorder="1" applyAlignment="1" applyProtection="1">
      <alignment horizontal="center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50" fillId="36" borderId="12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0" fontId="47" fillId="0" borderId="23" xfId="0" applyNumberFormat="1" applyFont="1" applyBorder="1" applyAlignment="1">
      <alignment/>
    </xf>
    <xf numFmtId="0" fontId="47" fillId="0" borderId="16" xfId="0" applyNumberFormat="1" applyFont="1" applyFill="1" applyBorder="1" applyAlignment="1" applyProtection="1">
      <alignment horizontal="left"/>
      <protection/>
    </xf>
    <xf numFmtId="0" fontId="42" fillId="0" borderId="34" xfId="0" applyNumberFormat="1" applyFont="1" applyFill="1" applyBorder="1" applyAlignment="1" applyProtection="1">
      <alignment horizontal="left"/>
      <protection/>
    </xf>
    <xf numFmtId="14" fontId="47" fillId="0" borderId="12" xfId="0" applyNumberFormat="1" applyFont="1" applyFill="1" applyBorder="1" applyAlignment="1" applyProtection="1">
      <alignment horizontal="center"/>
      <protection/>
    </xf>
    <xf numFmtId="0" fontId="47" fillId="0" borderId="18" xfId="0" applyNumberFormat="1" applyFont="1" applyFill="1" applyBorder="1" applyAlignment="1" applyProtection="1">
      <alignment horizontal="left"/>
      <protection/>
    </xf>
    <xf numFmtId="0" fontId="42" fillId="0" borderId="25" xfId="0" applyNumberFormat="1" applyFont="1" applyFill="1" applyBorder="1" applyAlignment="1" applyProtection="1">
      <alignment horizontal="left"/>
      <protection/>
    </xf>
    <xf numFmtId="14" fontId="47" fillId="0" borderId="11" xfId="0" applyNumberFormat="1" applyFont="1" applyFill="1" applyBorder="1" applyAlignment="1" applyProtection="1">
      <alignment horizontal="center"/>
      <protection/>
    </xf>
    <xf numFmtId="0" fontId="47" fillId="0" borderId="20" xfId="0" applyNumberFormat="1" applyFont="1" applyFill="1" applyBorder="1" applyAlignment="1" applyProtection="1">
      <alignment horizontal="left"/>
      <protection/>
    </xf>
    <xf numFmtId="0" fontId="42" fillId="0" borderId="35" xfId="0" applyNumberFormat="1" applyFont="1" applyFill="1" applyBorder="1" applyAlignment="1" applyProtection="1">
      <alignment horizontal="left"/>
      <protection/>
    </xf>
    <xf numFmtId="14" fontId="47" fillId="0" borderId="13" xfId="0" applyNumberFormat="1" applyFont="1" applyFill="1" applyBorder="1" applyAlignment="1" applyProtection="1">
      <alignment horizontal="center"/>
      <protection/>
    </xf>
    <xf numFmtId="0" fontId="47" fillId="0" borderId="34" xfId="0" applyNumberFormat="1" applyFont="1" applyFill="1" applyBorder="1" applyAlignment="1" applyProtection="1">
      <alignment horizontal="center"/>
      <protection/>
    </xf>
    <xf numFmtId="0" fontId="47" fillId="0" borderId="25" xfId="0" applyNumberFormat="1" applyFont="1" applyFill="1" applyBorder="1" applyAlignment="1" applyProtection="1">
      <alignment horizontal="center"/>
      <protection/>
    </xf>
    <xf numFmtId="0" fontId="47" fillId="0" borderId="35" xfId="0" applyNumberFormat="1" applyFont="1" applyFill="1" applyBorder="1" applyAlignment="1" applyProtection="1">
      <alignment horizontal="center"/>
      <protection/>
    </xf>
    <xf numFmtId="0" fontId="47" fillId="0" borderId="12" xfId="0" applyNumberFormat="1" applyFont="1" applyFill="1" applyBorder="1" applyAlignment="1" applyProtection="1">
      <alignment horizontal="center" wrapText="1"/>
      <protection/>
    </xf>
    <xf numFmtId="0" fontId="47" fillId="0" borderId="34" xfId="0" applyNumberFormat="1" applyFont="1" applyFill="1" applyBorder="1" applyAlignment="1" applyProtection="1">
      <alignment horizontal="left" wrapText="1"/>
      <protection/>
    </xf>
    <xf numFmtId="0" fontId="42" fillId="0" borderId="34" xfId="0" applyNumberFormat="1" applyFont="1" applyFill="1" applyBorder="1" applyAlignment="1" applyProtection="1">
      <alignment horizontal="left" wrapText="1"/>
      <protection/>
    </xf>
    <xf numFmtId="14" fontId="47" fillId="0" borderId="12" xfId="0" applyNumberFormat="1" applyFont="1" applyFill="1" applyBorder="1" applyAlignment="1" applyProtection="1">
      <alignment horizontal="center" wrapText="1"/>
      <protection/>
    </xf>
    <xf numFmtId="0" fontId="47" fillId="0" borderId="34" xfId="57" applyFont="1" applyFill="1" applyBorder="1" applyAlignment="1">
      <alignment horizontal="center"/>
      <protection/>
    </xf>
    <xf numFmtId="0" fontId="47" fillId="0" borderId="11" xfId="0" applyNumberFormat="1" applyFont="1" applyFill="1" applyBorder="1" applyAlignment="1" applyProtection="1">
      <alignment horizontal="center" wrapText="1"/>
      <protection/>
    </xf>
    <xf numFmtId="0" fontId="47" fillId="0" borderId="25" xfId="0" applyNumberFormat="1" applyFont="1" applyFill="1" applyBorder="1" applyAlignment="1" applyProtection="1">
      <alignment horizontal="left" wrapText="1"/>
      <protection/>
    </xf>
    <xf numFmtId="0" fontId="42" fillId="0" borderId="25" xfId="0" applyNumberFormat="1" applyFont="1" applyFill="1" applyBorder="1" applyAlignment="1" applyProtection="1">
      <alignment horizontal="left" wrapText="1"/>
      <protection/>
    </xf>
    <xf numFmtId="14" fontId="47" fillId="0" borderId="11" xfId="0" applyNumberFormat="1" applyFont="1" applyFill="1" applyBorder="1" applyAlignment="1" applyProtection="1">
      <alignment horizontal="center" wrapText="1"/>
      <protection/>
    </xf>
    <xf numFmtId="0" fontId="47" fillId="0" borderId="25" xfId="57" applyFont="1" applyFill="1" applyBorder="1" applyAlignment="1">
      <alignment horizontal="center"/>
      <protection/>
    </xf>
    <xf numFmtId="0" fontId="47" fillId="0" borderId="13" xfId="0" applyNumberFormat="1" applyFont="1" applyFill="1" applyBorder="1" applyAlignment="1" applyProtection="1">
      <alignment horizontal="center" wrapText="1"/>
      <protection/>
    </xf>
    <xf numFmtId="0" fontId="47" fillId="0" borderId="35" xfId="0" applyNumberFormat="1" applyFont="1" applyFill="1" applyBorder="1" applyAlignment="1" applyProtection="1">
      <alignment horizontal="left" wrapText="1"/>
      <protection/>
    </xf>
    <xf numFmtId="0" fontId="42" fillId="0" borderId="35" xfId="0" applyNumberFormat="1" applyFont="1" applyFill="1" applyBorder="1" applyAlignment="1" applyProtection="1">
      <alignment horizontal="left" wrapText="1"/>
      <protection/>
    </xf>
    <xf numFmtId="14" fontId="47" fillId="0" borderId="13" xfId="0" applyNumberFormat="1" applyFont="1" applyFill="1" applyBorder="1" applyAlignment="1" applyProtection="1">
      <alignment horizontal="center" wrapText="1"/>
      <protection/>
    </xf>
    <xf numFmtId="0" fontId="47" fillId="0" borderId="35" xfId="57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right" vertical="center"/>
    </xf>
    <xf numFmtId="10" fontId="37" fillId="35" borderId="11" xfId="0" applyNumberFormat="1" applyFont="1" applyFill="1" applyBorder="1" applyAlignment="1">
      <alignment horizontal="right" vertical="center"/>
    </xf>
    <xf numFmtId="10" fontId="38" fillId="35" borderId="11" xfId="0" applyNumberFormat="1" applyFont="1" applyFill="1" applyBorder="1" applyAlignment="1">
      <alignment vertical="center"/>
    </xf>
    <xf numFmtId="0" fontId="43" fillId="35" borderId="0" xfId="0" applyFont="1" applyFill="1" applyAlignment="1">
      <alignment/>
    </xf>
    <xf numFmtId="0" fontId="50" fillId="0" borderId="36" xfId="0" applyFont="1" applyBorder="1" applyAlignment="1">
      <alignment horizontal="center"/>
    </xf>
    <xf numFmtId="0" fontId="47" fillId="0" borderId="3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0" fontId="37" fillId="0" borderId="0" xfId="0" applyNumberFormat="1" applyFont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0" fontId="44" fillId="0" borderId="37" xfId="0" applyNumberFormat="1" applyFont="1" applyBorder="1" applyAlignment="1">
      <alignment horizontal="center" vertical="center"/>
    </xf>
    <xf numFmtId="10" fontId="44" fillId="0" borderId="14" xfId="0" applyNumberFormat="1" applyFont="1" applyBorder="1" applyAlignment="1">
      <alignment horizontal="center" vertical="center"/>
    </xf>
    <xf numFmtId="10" fontId="44" fillId="0" borderId="3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2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  <color indexed="16"/>
      </font>
      <fill>
        <patternFill patternType="mediumGray"/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28575</xdr:rowOff>
    </xdr:from>
    <xdr:to>
      <xdr:col>17</xdr:col>
      <xdr:colOff>66675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048750" y="28575"/>
          <a:ext cx="476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47625</xdr:rowOff>
    </xdr:from>
    <xdr:to>
      <xdr:col>16</xdr:col>
      <xdr:colOff>523875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020175" y="47625"/>
          <a:ext cx="438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353175" y="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372225" y="0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67425" y="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91250" y="0"/>
          <a:ext cx="600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86500" y="0"/>
          <a:ext cx="600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419850" y="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8PSUQCD2%20HK2_T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17PSUQCD2%20HK%202_HTNPHU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17PSUQCD3%20HK2_TL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17PSUKKT2%20HK2_LTB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01"/>
      <sheetName val="RL02"/>
      <sheetName val="RL03"/>
      <sheetName val="RL04"/>
    </sheetNames>
    <sheetDataSet>
      <sheetData sheetId="1">
        <row r="10">
          <cell r="D10">
            <v>1810225583</v>
          </cell>
          <cell r="E10" t="str">
            <v>x</v>
          </cell>
          <cell r="I10">
            <v>90</v>
          </cell>
          <cell r="J10">
            <v>80</v>
          </cell>
        </row>
        <row r="11">
          <cell r="D11">
            <v>1810226159</v>
          </cell>
          <cell r="E11" t="str">
            <v>x</v>
          </cell>
          <cell r="I11">
            <v>90</v>
          </cell>
          <cell r="J11">
            <v>85</v>
          </cell>
        </row>
        <row r="12">
          <cell r="D12">
            <v>1810225086</v>
          </cell>
          <cell r="E12" t="str">
            <v>x</v>
          </cell>
          <cell r="I12">
            <v>95</v>
          </cell>
          <cell r="J12">
            <v>85</v>
          </cell>
        </row>
        <row r="13">
          <cell r="E13" t="str">
            <v>x</v>
          </cell>
        </row>
        <row r="14">
          <cell r="D14">
            <v>1811223780</v>
          </cell>
          <cell r="E14" t="str">
            <v>x</v>
          </cell>
          <cell r="I14">
            <v>95</v>
          </cell>
          <cell r="J14">
            <v>85</v>
          </cell>
        </row>
        <row r="15">
          <cell r="D15">
            <v>1811224647</v>
          </cell>
        </row>
        <row r="16">
          <cell r="D16">
            <v>1811224631</v>
          </cell>
        </row>
        <row r="17">
          <cell r="D17">
            <v>1810225087</v>
          </cell>
          <cell r="E17" t="str">
            <v>x</v>
          </cell>
          <cell r="I17">
            <v>95</v>
          </cell>
          <cell r="J17">
            <v>85</v>
          </cell>
        </row>
        <row r="18">
          <cell r="D18">
            <v>1810225960</v>
          </cell>
          <cell r="E18" t="str">
            <v>x</v>
          </cell>
          <cell r="I18">
            <v>98</v>
          </cell>
          <cell r="J18">
            <v>93</v>
          </cell>
        </row>
        <row r="19">
          <cell r="D19">
            <v>1811224633</v>
          </cell>
        </row>
        <row r="20">
          <cell r="D20">
            <v>1811224618</v>
          </cell>
          <cell r="I20">
            <v>90</v>
          </cell>
          <cell r="J20">
            <v>80</v>
          </cell>
        </row>
        <row r="21">
          <cell r="D21">
            <v>1810225951</v>
          </cell>
          <cell r="E21" t="str">
            <v>x</v>
          </cell>
          <cell r="I21">
            <v>95</v>
          </cell>
          <cell r="J21">
            <v>85</v>
          </cell>
        </row>
        <row r="22">
          <cell r="D22">
            <v>1811224632</v>
          </cell>
        </row>
        <row r="23">
          <cell r="D23">
            <v>1810225588</v>
          </cell>
          <cell r="E23" t="str">
            <v>x</v>
          </cell>
        </row>
        <row r="24">
          <cell r="D24">
            <v>1810714577</v>
          </cell>
          <cell r="E24" t="str">
            <v>x</v>
          </cell>
          <cell r="I24">
            <v>90</v>
          </cell>
          <cell r="J24">
            <v>85</v>
          </cell>
        </row>
        <row r="25">
          <cell r="D25">
            <v>1811223792</v>
          </cell>
          <cell r="E25" t="str">
            <v>x</v>
          </cell>
          <cell r="I25">
            <v>95</v>
          </cell>
          <cell r="J25">
            <v>85</v>
          </cell>
        </row>
        <row r="26">
          <cell r="D26">
            <v>1811226568</v>
          </cell>
        </row>
        <row r="27">
          <cell r="E27" t="str">
            <v>x</v>
          </cell>
        </row>
        <row r="28">
          <cell r="D28">
            <v>1811223790</v>
          </cell>
          <cell r="I28">
            <v>90</v>
          </cell>
          <cell r="J28">
            <v>90</v>
          </cell>
        </row>
        <row r="29">
          <cell r="D29">
            <v>1810225091</v>
          </cell>
          <cell r="E29" t="str">
            <v>x</v>
          </cell>
        </row>
        <row r="30">
          <cell r="D30">
            <v>1810225587</v>
          </cell>
          <cell r="E30" t="str">
            <v>x</v>
          </cell>
          <cell r="I30">
            <v>95</v>
          </cell>
          <cell r="J30">
            <v>85</v>
          </cell>
        </row>
        <row r="31">
          <cell r="D31">
            <v>1811224639</v>
          </cell>
        </row>
        <row r="32">
          <cell r="D32">
            <v>1810225584</v>
          </cell>
          <cell r="E32" t="str">
            <v>x</v>
          </cell>
          <cell r="I32">
            <v>95</v>
          </cell>
          <cell r="J32">
            <v>85</v>
          </cell>
        </row>
        <row r="33">
          <cell r="D33">
            <v>1810225082</v>
          </cell>
          <cell r="E33" t="str">
            <v>x</v>
          </cell>
          <cell r="I33">
            <v>95</v>
          </cell>
          <cell r="J33">
            <v>85</v>
          </cell>
        </row>
        <row r="34">
          <cell r="D34">
            <v>1810226398</v>
          </cell>
          <cell r="E34" t="str">
            <v>x</v>
          </cell>
        </row>
        <row r="35">
          <cell r="D35">
            <v>1811223795</v>
          </cell>
          <cell r="E35" t="str">
            <v>x</v>
          </cell>
          <cell r="I35">
            <v>95</v>
          </cell>
          <cell r="J35">
            <v>85</v>
          </cell>
        </row>
        <row r="36">
          <cell r="D36">
            <v>1810226502</v>
          </cell>
          <cell r="E36" t="str">
            <v>x</v>
          </cell>
        </row>
        <row r="37">
          <cell r="D37">
            <v>1811223960</v>
          </cell>
        </row>
        <row r="38">
          <cell r="D38">
            <v>1810225083</v>
          </cell>
          <cell r="E38" t="str">
            <v>x</v>
          </cell>
        </row>
        <row r="39">
          <cell r="D39">
            <v>1810225088</v>
          </cell>
          <cell r="E39" t="str">
            <v>x</v>
          </cell>
        </row>
        <row r="40">
          <cell r="D40">
            <v>1810225585</v>
          </cell>
          <cell r="E40" t="str">
            <v>x</v>
          </cell>
          <cell r="I40">
            <v>95</v>
          </cell>
          <cell r="J40">
            <v>85</v>
          </cell>
        </row>
        <row r="41">
          <cell r="D41">
            <v>1811223961</v>
          </cell>
          <cell r="I41">
            <v>90</v>
          </cell>
          <cell r="J41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1-1112"/>
      <sheetName val="HK2-1112"/>
      <sheetName val="HK1-1213"/>
      <sheetName val="HK2-1213"/>
    </sheetNames>
    <sheetDataSet>
      <sheetData sheetId="3">
        <row r="11">
          <cell r="B11">
            <v>171576603</v>
          </cell>
          <cell r="C11" t="str">
            <v>HOÀNG ĐỨC</v>
          </cell>
          <cell r="D11" t="str">
            <v>MINH</v>
          </cell>
          <cell r="E11" t="str">
            <v>01/04/1991</v>
          </cell>
          <cell r="F11" t="str">
            <v>K17PSUQCD2</v>
          </cell>
          <cell r="G11">
            <v>86</v>
          </cell>
        </row>
        <row r="12">
          <cell r="B12">
            <v>171576606</v>
          </cell>
          <cell r="C12" t="str">
            <v>PHAN PHỤNG HOÀNG </v>
          </cell>
          <cell r="D12" t="str">
            <v>NAM</v>
          </cell>
          <cell r="E12" t="str">
            <v>04/04/1993</v>
          </cell>
          <cell r="F12" t="str">
            <v>K17PSUQCD2</v>
          </cell>
          <cell r="G12">
            <v>98</v>
          </cell>
        </row>
        <row r="13">
          <cell r="B13">
            <v>171576608</v>
          </cell>
          <cell r="C13" t="str">
            <v>NGUYỄN ANH</v>
          </cell>
          <cell r="D13" t="str">
            <v>NGỌC</v>
          </cell>
          <cell r="E13" t="str">
            <v>17/03/1993</v>
          </cell>
          <cell r="F13" t="str">
            <v>K17PSUQCD2</v>
          </cell>
          <cell r="G13">
            <v>96</v>
          </cell>
        </row>
        <row r="14">
          <cell r="B14">
            <v>171576609</v>
          </cell>
          <cell r="C14" t="str">
            <v>NGUYỄN THỊ QUÝ</v>
          </cell>
          <cell r="D14" t="str">
            <v>NGỌC</v>
          </cell>
          <cell r="E14" t="str">
            <v>13/08/1993</v>
          </cell>
          <cell r="F14" t="str">
            <v>K17PSUQCD2</v>
          </cell>
          <cell r="G14">
            <v>85</v>
          </cell>
        </row>
        <row r="15">
          <cell r="B15">
            <v>171576610</v>
          </cell>
          <cell r="C15" t="str">
            <v>PHẠM THỊ HẰNG</v>
          </cell>
          <cell r="D15" t="str">
            <v>NGỌC</v>
          </cell>
          <cell r="E15" t="str">
            <v>22/09/1993</v>
          </cell>
          <cell r="F15" t="str">
            <v>K17PSUQCD2</v>
          </cell>
          <cell r="G15">
            <v>75</v>
          </cell>
        </row>
        <row r="16">
          <cell r="B16">
            <v>171576612</v>
          </cell>
          <cell r="C16" t="str">
            <v>PHẠM THỊ THANH </v>
          </cell>
          <cell r="D16" t="str">
            <v>NHÀN</v>
          </cell>
          <cell r="E16" t="str">
            <v>12/03/1993</v>
          </cell>
          <cell r="F16" t="str">
            <v>K17PSUQCD2</v>
          </cell>
          <cell r="G16">
            <v>88</v>
          </cell>
        </row>
        <row r="17">
          <cell r="B17">
            <v>171576613</v>
          </cell>
          <cell r="C17" t="str">
            <v>PHAN THÀNH</v>
          </cell>
          <cell r="D17" t="str">
            <v>NHÂN</v>
          </cell>
          <cell r="E17" t="str">
            <v>08/06/1993</v>
          </cell>
          <cell r="F17" t="str">
            <v>K17PSUQCD2</v>
          </cell>
          <cell r="G17">
            <v>89</v>
          </cell>
        </row>
        <row r="18">
          <cell r="B18">
            <v>171576614</v>
          </cell>
          <cell r="C18" t="str">
            <v>NGUYỄN VIẾT</v>
          </cell>
          <cell r="D18" t="str">
            <v>NHẬT</v>
          </cell>
          <cell r="E18" t="str">
            <v>10/10/1993</v>
          </cell>
          <cell r="F18" t="str">
            <v>K17PSUQCD2</v>
          </cell>
          <cell r="G18">
            <v>75</v>
          </cell>
        </row>
        <row r="19">
          <cell r="B19">
            <v>171576616</v>
          </cell>
          <cell r="C19" t="str">
            <v>TRẦN QUỲNH</v>
          </cell>
          <cell r="D19" t="str">
            <v>NHI</v>
          </cell>
          <cell r="E19" t="str">
            <v>18/12/1993</v>
          </cell>
          <cell r="F19" t="str">
            <v>K17PSUQCD2</v>
          </cell>
          <cell r="G19">
            <v>88</v>
          </cell>
        </row>
        <row r="20">
          <cell r="B20">
            <v>171576618</v>
          </cell>
          <cell r="C20" t="str">
            <v>Nguyễn Thị Tố</v>
          </cell>
          <cell r="D20" t="str">
            <v>Nhi</v>
          </cell>
          <cell r="E20" t="str">
            <v>10/04/1992</v>
          </cell>
          <cell r="F20" t="str">
            <v>K17PSUQCD2</v>
          </cell>
          <cell r="G20">
            <v>85</v>
          </cell>
        </row>
        <row r="21">
          <cell r="B21">
            <v>171576619</v>
          </cell>
          <cell r="C21" t="str">
            <v>VĂN LÊ NGỌC </v>
          </cell>
          <cell r="D21" t="str">
            <v>NHI</v>
          </cell>
          <cell r="E21" t="str">
            <v>18/09/1993</v>
          </cell>
          <cell r="F21" t="str">
            <v>K17PSUQCD2</v>
          </cell>
          <cell r="G21">
            <v>88</v>
          </cell>
        </row>
        <row r="22">
          <cell r="B22">
            <v>171576621</v>
          </cell>
          <cell r="C22" t="str">
            <v>NGUYỄN NGỌC TUYẾT</v>
          </cell>
          <cell r="D22" t="str">
            <v>NHUNG</v>
          </cell>
          <cell r="E22" t="str">
            <v>15/03/1993</v>
          </cell>
          <cell r="F22" t="str">
            <v>K17PSUQCD2</v>
          </cell>
          <cell r="G22">
            <v>85</v>
          </cell>
        </row>
        <row r="23">
          <cell r="B23">
            <v>171576622</v>
          </cell>
          <cell r="C23" t="str">
            <v>TRẦN THỊ HỒNG</v>
          </cell>
          <cell r="D23" t="str">
            <v>NHUNG</v>
          </cell>
          <cell r="E23" t="str">
            <v>04/04/1993</v>
          </cell>
          <cell r="F23" t="str">
            <v>K17PSUQCD2</v>
          </cell>
          <cell r="G23">
            <v>88</v>
          </cell>
        </row>
        <row r="24">
          <cell r="B24">
            <v>171576623</v>
          </cell>
          <cell r="C24" t="str">
            <v>Nguyễn Thị Hồng</v>
          </cell>
          <cell r="D24" t="str">
            <v>Nhung</v>
          </cell>
          <cell r="E24" t="str">
            <v>04/07/1993</v>
          </cell>
          <cell r="F24" t="str">
            <v>K17PSUQCD2</v>
          </cell>
          <cell r="G24">
            <v>80</v>
          </cell>
        </row>
        <row r="25">
          <cell r="B25">
            <v>171576626</v>
          </cell>
          <cell r="C25" t="str">
            <v>LÊ VĂN</v>
          </cell>
          <cell r="D25" t="str">
            <v>PHƯƠNG</v>
          </cell>
          <cell r="E25" t="str">
            <v>19/01/1993</v>
          </cell>
          <cell r="F25" t="str">
            <v>K17PSUQCD2</v>
          </cell>
        </row>
        <row r="26">
          <cell r="B26">
            <v>171576627</v>
          </cell>
          <cell r="C26" t="str">
            <v>Huỳnh Lương Thiên</v>
          </cell>
          <cell r="D26" t="str">
            <v>Phương</v>
          </cell>
          <cell r="E26" t="str">
            <v>25/01/1992</v>
          </cell>
          <cell r="F26" t="str">
            <v>K17PSUQCD2</v>
          </cell>
          <cell r="G26">
            <v>83</v>
          </cell>
        </row>
        <row r="27">
          <cell r="B27">
            <v>171576628</v>
          </cell>
          <cell r="C27" t="str">
            <v>PHẠM THỊ BÍCH</v>
          </cell>
          <cell r="D27" t="str">
            <v>PHƯỢNG</v>
          </cell>
          <cell r="E27" t="str">
            <v>19/07/1992</v>
          </cell>
          <cell r="F27" t="str">
            <v>K17PSUQCD2</v>
          </cell>
          <cell r="G27">
            <v>83</v>
          </cell>
        </row>
        <row r="28">
          <cell r="B28">
            <v>171576629</v>
          </cell>
          <cell r="C28" t="str">
            <v>HUỲNH VĂN THÀNH</v>
          </cell>
          <cell r="D28" t="str">
            <v>QUANG</v>
          </cell>
          <cell r="E28" t="str">
            <v>04/01/1991</v>
          </cell>
          <cell r="F28" t="str">
            <v>K17PSUQCD2</v>
          </cell>
          <cell r="G28">
            <v>93</v>
          </cell>
        </row>
        <row r="29">
          <cell r="B29">
            <v>171576630</v>
          </cell>
          <cell r="C29" t="str">
            <v>TRẦN ĐÌNH </v>
          </cell>
          <cell r="D29" t="str">
            <v>QUỐC</v>
          </cell>
          <cell r="E29" t="str">
            <v>13/02/1993</v>
          </cell>
          <cell r="F29" t="str">
            <v>K17PSUQCD2</v>
          </cell>
          <cell r="G29">
            <v>89</v>
          </cell>
        </row>
        <row r="30">
          <cell r="B30">
            <v>171576631</v>
          </cell>
          <cell r="C30" t="str">
            <v>HOÀNG THỊ DIỄM </v>
          </cell>
          <cell r="D30" t="str">
            <v>QUỲNH</v>
          </cell>
          <cell r="E30" t="str">
            <v>29/09/1993</v>
          </cell>
          <cell r="F30" t="str">
            <v>K17PSUQCD2</v>
          </cell>
        </row>
        <row r="31">
          <cell r="B31">
            <v>171576632</v>
          </cell>
          <cell r="C31" t="str">
            <v>BÙI THỊ NHƯ </v>
          </cell>
          <cell r="D31" t="str">
            <v>QUỲNH</v>
          </cell>
          <cell r="E31" t="str">
            <v>15/03/1993</v>
          </cell>
          <cell r="F31" t="str">
            <v>K17PSUQCD2</v>
          </cell>
          <cell r="G31">
            <v>83</v>
          </cell>
        </row>
        <row r="32">
          <cell r="B32">
            <v>171576633</v>
          </cell>
          <cell r="C32" t="str">
            <v>HUỲNH ĐỨC</v>
          </cell>
          <cell r="D32" t="str">
            <v>TÂM</v>
          </cell>
          <cell r="E32" t="str">
            <v>09/10/1992</v>
          </cell>
          <cell r="F32" t="str">
            <v>K17PSUQCD2</v>
          </cell>
          <cell r="G32">
            <v>85</v>
          </cell>
        </row>
        <row r="33">
          <cell r="B33">
            <v>171576636</v>
          </cell>
          <cell r="C33" t="str">
            <v>LÊ THỊ DẠ</v>
          </cell>
          <cell r="D33" t="str">
            <v>THẢO</v>
          </cell>
          <cell r="E33" t="str">
            <v>05/11/1993</v>
          </cell>
          <cell r="F33" t="str">
            <v>K17PSUQCD2</v>
          </cell>
          <cell r="G33">
            <v>83</v>
          </cell>
        </row>
        <row r="34">
          <cell r="B34">
            <v>171576653</v>
          </cell>
          <cell r="C34" t="str">
            <v>NGUYỄN HỮU</v>
          </cell>
          <cell r="D34" t="str">
            <v>TRIỆU</v>
          </cell>
          <cell r="E34" t="str">
            <v>21/06/1993</v>
          </cell>
          <cell r="F34" t="str">
            <v>K17PSUQCD2</v>
          </cell>
          <cell r="G34">
            <v>85</v>
          </cell>
        </row>
        <row r="35">
          <cell r="B35">
            <v>171576656</v>
          </cell>
          <cell r="C35" t="str">
            <v>Cổ Thế</v>
          </cell>
          <cell r="D35" t="str">
            <v>Trung</v>
          </cell>
          <cell r="E35" t="str">
            <v>20/08/1993</v>
          </cell>
          <cell r="F35" t="str">
            <v>K17PSUQCD2</v>
          </cell>
          <cell r="G35">
            <v>85</v>
          </cell>
        </row>
        <row r="36">
          <cell r="B36">
            <v>171576658</v>
          </cell>
          <cell r="C36" t="str">
            <v>PHẠM PHÚ</v>
          </cell>
          <cell r="D36" t="str">
            <v>TUẤN</v>
          </cell>
          <cell r="E36" t="str">
            <v>15/01/1993</v>
          </cell>
          <cell r="F36" t="str">
            <v>K17PSUQCD2</v>
          </cell>
          <cell r="G36">
            <v>88</v>
          </cell>
        </row>
        <row r="37">
          <cell r="B37">
            <v>171576664</v>
          </cell>
          <cell r="C37" t="str">
            <v>SỬ PHƯƠNG </v>
          </cell>
          <cell r="D37" t="str">
            <v>VĨNH</v>
          </cell>
          <cell r="E37" t="str">
            <v>25/01/1993</v>
          </cell>
          <cell r="F37" t="str">
            <v>K17PSUQCD2</v>
          </cell>
          <cell r="G37">
            <v>98</v>
          </cell>
        </row>
        <row r="38">
          <cell r="B38">
            <v>171576590</v>
          </cell>
          <cell r="C38" t="str">
            <v>HUỲNH THỊ THÚY </v>
          </cell>
          <cell r="D38" t="str">
            <v>HỒNG</v>
          </cell>
          <cell r="E38" t="str">
            <v>02/08/1993</v>
          </cell>
          <cell r="F38" t="str">
            <v>K17PSUQCD2</v>
          </cell>
          <cell r="G38">
            <v>83</v>
          </cell>
        </row>
        <row r="39">
          <cell r="B39">
            <v>171576620</v>
          </cell>
          <cell r="C39" t="str">
            <v>NGUYỄN VŨ QUỲNH</v>
          </cell>
          <cell r="D39" t="str">
            <v>NHƯ</v>
          </cell>
          <cell r="E39" t="str">
            <v>04/02/1993</v>
          </cell>
          <cell r="F39" t="str">
            <v>K17PSUQCD2</v>
          </cell>
          <cell r="G39">
            <v>80</v>
          </cell>
        </row>
        <row r="40">
          <cell r="B40">
            <v>171578866</v>
          </cell>
          <cell r="C40" t="str">
            <v>Hồ Anh </v>
          </cell>
          <cell r="D40" t="str">
            <v>Nhật</v>
          </cell>
          <cell r="E40" t="str">
            <v>20/9/1993</v>
          </cell>
          <cell r="F40" t="str">
            <v>K17PSUQCD2</v>
          </cell>
          <cell r="G40">
            <v>88</v>
          </cell>
        </row>
        <row r="41">
          <cell r="B41">
            <v>171578865</v>
          </cell>
          <cell r="C41" t="str">
            <v>Nguyễn Lê Phương </v>
          </cell>
          <cell r="D41" t="str">
            <v>Thảo</v>
          </cell>
          <cell r="E41" t="str">
            <v>28/3/1993</v>
          </cell>
          <cell r="F41" t="str">
            <v>K17PSUQCD2</v>
          </cell>
          <cell r="G41">
            <v>88</v>
          </cell>
        </row>
        <row r="42">
          <cell r="B42">
            <v>171578864</v>
          </cell>
          <cell r="C42" t="str">
            <v>Nguyễn Hoàng </v>
          </cell>
          <cell r="D42" t="str">
            <v>Long</v>
          </cell>
          <cell r="E42" t="str">
            <v>14/11/1992</v>
          </cell>
          <cell r="F42" t="str">
            <v>K17PSUQCD2</v>
          </cell>
          <cell r="G42">
            <v>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QNH"/>
      <sheetName val="Sheet1"/>
    </sheetNames>
    <sheetDataSet>
      <sheetData sheetId="1">
        <row r="10">
          <cell r="D10">
            <v>171575596</v>
          </cell>
          <cell r="E10" t="str">
            <v>x</v>
          </cell>
          <cell r="G10" t="str">
            <v>x</v>
          </cell>
          <cell r="I10">
            <v>85</v>
          </cell>
        </row>
        <row r="11">
          <cell r="D11">
            <v>171576585</v>
          </cell>
          <cell r="E11" t="str">
            <v>x</v>
          </cell>
          <cell r="G11" t="str">
            <v>x</v>
          </cell>
          <cell r="I11">
            <v>92</v>
          </cell>
        </row>
        <row r="12">
          <cell r="D12">
            <v>171576617</v>
          </cell>
          <cell r="E12" t="str">
            <v>x</v>
          </cell>
          <cell r="G12" t="str">
            <v>x</v>
          </cell>
          <cell r="I12">
            <v>82</v>
          </cell>
        </row>
        <row r="13">
          <cell r="D13">
            <v>171576637</v>
          </cell>
          <cell r="E13" t="str">
            <v>x</v>
          </cell>
          <cell r="G13" t="str">
            <v>x</v>
          </cell>
          <cell r="I13">
            <v>91</v>
          </cell>
        </row>
        <row r="14">
          <cell r="D14">
            <v>171576638</v>
          </cell>
          <cell r="E14" t="str">
            <v>x</v>
          </cell>
          <cell r="G14" t="str">
            <v>x</v>
          </cell>
          <cell r="I14">
            <v>95</v>
          </cell>
        </row>
        <row r="15">
          <cell r="D15">
            <v>171576640</v>
          </cell>
          <cell r="E15" t="str">
            <v>x</v>
          </cell>
          <cell r="G15" t="str">
            <v>x</v>
          </cell>
          <cell r="I15">
            <v>88</v>
          </cell>
        </row>
        <row r="16">
          <cell r="D16">
            <v>171576641</v>
          </cell>
          <cell r="E16" t="str">
            <v>x</v>
          </cell>
          <cell r="G16" t="str">
            <v>x</v>
          </cell>
          <cell r="I16">
            <v>90</v>
          </cell>
        </row>
        <row r="17">
          <cell r="D17">
            <v>171576642</v>
          </cell>
          <cell r="E17" t="str">
            <v>x</v>
          </cell>
          <cell r="G17" t="str">
            <v>x</v>
          </cell>
          <cell r="I17">
            <v>85</v>
          </cell>
        </row>
        <row r="18">
          <cell r="D18">
            <v>171576644</v>
          </cell>
          <cell r="E18" t="str">
            <v>x</v>
          </cell>
          <cell r="G18" t="str">
            <v>x</v>
          </cell>
          <cell r="I18">
            <v>85</v>
          </cell>
        </row>
        <row r="19">
          <cell r="D19">
            <v>171576645</v>
          </cell>
          <cell r="G19" t="str">
            <v>x</v>
          </cell>
          <cell r="I19">
            <v>90</v>
          </cell>
        </row>
        <row r="20">
          <cell r="D20">
            <v>171576646</v>
          </cell>
          <cell r="E20" t="str">
            <v>x</v>
          </cell>
          <cell r="G20" t="str">
            <v>x</v>
          </cell>
          <cell r="I20">
            <v>97</v>
          </cell>
        </row>
        <row r="21">
          <cell r="D21">
            <v>171576649</v>
          </cell>
          <cell r="G21" t="str">
            <v>x</v>
          </cell>
          <cell r="I21">
            <v>85</v>
          </cell>
        </row>
        <row r="22">
          <cell r="D22">
            <v>171576650</v>
          </cell>
          <cell r="E22" t="str">
            <v>x</v>
          </cell>
          <cell r="G22" t="str">
            <v>x</v>
          </cell>
          <cell r="I22">
            <v>95</v>
          </cell>
        </row>
        <row r="23">
          <cell r="D23">
            <v>171576651</v>
          </cell>
          <cell r="E23" t="str">
            <v>x</v>
          </cell>
          <cell r="G23" t="str">
            <v>x</v>
          </cell>
          <cell r="I23">
            <v>90</v>
          </cell>
        </row>
        <row r="24">
          <cell r="D24">
            <v>171576652</v>
          </cell>
          <cell r="E24" t="str">
            <v>x</v>
          </cell>
          <cell r="G24" t="str">
            <v>x</v>
          </cell>
          <cell r="I24">
            <v>90</v>
          </cell>
        </row>
        <row r="25">
          <cell r="D25">
            <v>171576654</v>
          </cell>
          <cell r="E25" t="str">
            <v>x</v>
          </cell>
          <cell r="G25" t="str">
            <v>x</v>
          </cell>
          <cell r="I25">
            <v>83</v>
          </cell>
        </row>
        <row r="26">
          <cell r="D26">
            <v>171576655</v>
          </cell>
          <cell r="G26" t="str">
            <v>x</v>
          </cell>
          <cell r="I26">
            <v>91</v>
          </cell>
        </row>
        <row r="27">
          <cell r="D27">
            <v>171576660</v>
          </cell>
          <cell r="E27" t="str">
            <v>x</v>
          </cell>
          <cell r="G27" t="str">
            <v>x</v>
          </cell>
          <cell r="I27">
            <v>80</v>
          </cell>
        </row>
        <row r="28">
          <cell r="D28">
            <v>171576661</v>
          </cell>
          <cell r="E28" t="str">
            <v>x</v>
          </cell>
          <cell r="G28" t="str">
            <v>x</v>
          </cell>
          <cell r="I28">
            <v>85</v>
          </cell>
        </row>
        <row r="29">
          <cell r="D29">
            <v>171576662</v>
          </cell>
          <cell r="G29" t="str">
            <v>x</v>
          </cell>
          <cell r="I29">
            <v>83</v>
          </cell>
        </row>
        <row r="30">
          <cell r="D30">
            <v>171576663</v>
          </cell>
          <cell r="G30" t="str">
            <v>x</v>
          </cell>
          <cell r="I30">
            <v>90</v>
          </cell>
        </row>
        <row r="31">
          <cell r="D31">
            <v>171576665</v>
          </cell>
          <cell r="G31" t="str">
            <v>x</v>
          </cell>
          <cell r="I31">
            <v>86</v>
          </cell>
        </row>
        <row r="32">
          <cell r="D32">
            <v>171576666</v>
          </cell>
          <cell r="E32" t="str">
            <v>x</v>
          </cell>
          <cell r="G32" t="str">
            <v>x</v>
          </cell>
          <cell r="I32">
            <v>93</v>
          </cell>
        </row>
        <row r="33">
          <cell r="D33">
            <v>171576667</v>
          </cell>
          <cell r="E33" t="str">
            <v>x</v>
          </cell>
          <cell r="G33" t="str">
            <v>x</v>
          </cell>
          <cell r="I33">
            <v>82</v>
          </cell>
        </row>
        <row r="34">
          <cell r="D34">
            <v>171578863</v>
          </cell>
          <cell r="E34" t="str">
            <v>x</v>
          </cell>
          <cell r="G34" t="str">
            <v>x</v>
          </cell>
          <cell r="I34">
            <v>83</v>
          </cell>
        </row>
        <row r="35">
          <cell r="D35">
            <v>171575478</v>
          </cell>
          <cell r="E35" t="str">
            <v>x</v>
          </cell>
          <cell r="G35" t="str">
            <v>x</v>
          </cell>
          <cell r="I35">
            <v>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>
            <v>172317814</v>
          </cell>
          <cell r="C10" t="str">
            <v>Lê Thị Hồng Lan</v>
          </cell>
          <cell r="D10">
            <v>33830</v>
          </cell>
          <cell r="E10">
            <v>88</v>
          </cell>
        </row>
        <row r="11">
          <cell r="B11">
            <v>172316821</v>
          </cell>
          <cell r="C11" t="str">
            <v>Nguyễn Thị Y Na</v>
          </cell>
          <cell r="D11">
            <v>34239</v>
          </cell>
          <cell r="E11">
            <v>91</v>
          </cell>
        </row>
        <row r="12">
          <cell r="B12">
            <v>172316822</v>
          </cell>
          <cell r="C12" t="str">
            <v>Trần Văn Nghĩa</v>
          </cell>
          <cell r="D12">
            <v>34294</v>
          </cell>
          <cell r="E12">
            <v>88</v>
          </cell>
        </row>
        <row r="13">
          <cell r="B13">
            <v>172316824</v>
          </cell>
          <cell r="C13" t="str">
            <v>Phạm Thị Bích Ngọc </v>
          </cell>
          <cell r="D13">
            <v>33676</v>
          </cell>
          <cell r="E13">
            <v>91</v>
          </cell>
        </row>
        <row r="14">
          <cell r="B14">
            <v>172316825</v>
          </cell>
          <cell r="C14" t="str">
            <v>Đặng Thái Nhân</v>
          </cell>
          <cell r="D14">
            <v>34261</v>
          </cell>
          <cell r="E14">
            <v>88</v>
          </cell>
        </row>
        <row r="15">
          <cell r="B15">
            <v>172316826</v>
          </cell>
          <cell r="C15" t="str">
            <v>Đỗ Văn Nhật</v>
          </cell>
          <cell r="D15">
            <v>34078</v>
          </cell>
          <cell r="E15">
            <v>88</v>
          </cell>
        </row>
        <row r="16">
          <cell r="B16">
            <v>172316827</v>
          </cell>
          <cell r="C16" t="str">
            <v>Vũ Thị Tô Ni</v>
          </cell>
          <cell r="D16">
            <v>33939</v>
          </cell>
          <cell r="E16">
            <v>93</v>
          </cell>
        </row>
        <row r="17">
          <cell r="B17">
            <v>172316828</v>
          </cell>
          <cell r="C17" t="str">
            <v>Võ Thị Minh Phượng</v>
          </cell>
          <cell r="D17">
            <v>33979</v>
          </cell>
          <cell r="E17">
            <v>91</v>
          </cell>
        </row>
        <row r="18">
          <cell r="B18">
            <v>172316829</v>
          </cell>
          <cell r="C18" t="str">
            <v>Nguyễn Văn Thành Quang</v>
          </cell>
          <cell r="D18">
            <v>34217</v>
          </cell>
          <cell r="E18">
            <v>83</v>
          </cell>
        </row>
        <row r="19">
          <cell r="B19">
            <v>172316831</v>
          </cell>
          <cell r="C19" t="str">
            <v>Trần Thị Thúy Quỳnh</v>
          </cell>
          <cell r="D19">
            <v>34063</v>
          </cell>
          <cell r="E19">
            <v>96</v>
          </cell>
        </row>
        <row r="20">
          <cell r="B20">
            <v>172316832</v>
          </cell>
          <cell r="C20" t="str">
            <v>Nguyễn Thế Sơn</v>
          </cell>
          <cell r="D20">
            <v>34229</v>
          </cell>
          <cell r="E20">
            <v>90</v>
          </cell>
        </row>
        <row r="21">
          <cell r="B21">
            <v>172316833</v>
          </cell>
          <cell r="C21" t="str">
            <v>Nguyễn Văn Thành</v>
          </cell>
          <cell r="D21">
            <v>34030</v>
          </cell>
          <cell r="E21">
            <v>90</v>
          </cell>
        </row>
        <row r="22">
          <cell r="B22">
            <v>172316834</v>
          </cell>
          <cell r="C22" t="str">
            <v>Nguyễn Thị Thạch Thảo</v>
          </cell>
          <cell r="D22">
            <v>34274</v>
          </cell>
          <cell r="E22">
            <v>91</v>
          </cell>
        </row>
        <row r="23">
          <cell r="B23">
            <v>172316835</v>
          </cell>
          <cell r="C23" t="str">
            <v>Nguyễn Nguyễn Minh Thư</v>
          </cell>
          <cell r="D23">
            <v>34115</v>
          </cell>
          <cell r="E23">
            <v>95</v>
          </cell>
        </row>
        <row r="24">
          <cell r="B24">
            <v>172316836</v>
          </cell>
          <cell r="C24" t="str">
            <v>Nguyễn Thị Thủy Tiên</v>
          </cell>
          <cell r="D24">
            <v>34001</v>
          </cell>
          <cell r="E24">
            <v>91</v>
          </cell>
        </row>
        <row r="25">
          <cell r="B25">
            <v>172316837</v>
          </cell>
          <cell r="C25" t="str">
            <v>Lê Đức Tiến</v>
          </cell>
          <cell r="D25">
            <v>34307</v>
          </cell>
          <cell r="E25">
            <v>90</v>
          </cell>
        </row>
        <row r="26">
          <cell r="B26">
            <v>172316840</v>
          </cell>
          <cell r="C26" t="str">
            <v>Nguyễn Hương Trinh</v>
          </cell>
          <cell r="D26">
            <v>34196</v>
          </cell>
          <cell r="E26">
            <v>98</v>
          </cell>
        </row>
        <row r="27">
          <cell r="B27">
            <v>172316841</v>
          </cell>
          <cell r="C27" t="str">
            <v>Lương Quốc Tuấn</v>
          </cell>
          <cell r="D27">
            <v>34317</v>
          </cell>
          <cell r="E27">
            <v>80</v>
          </cell>
        </row>
        <row r="28">
          <cell r="B28">
            <v>172318870</v>
          </cell>
          <cell r="C28" t="str">
            <v>Nguyễn Uyên Trinh</v>
          </cell>
          <cell r="D28">
            <v>34324</v>
          </cell>
          <cell r="E28">
            <v>94</v>
          </cell>
        </row>
        <row r="29">
          <cell r="B29">
            <v>172318873</v>
          </cell>
          <cell r="C29" t="str">
            <v>Nguyễn Thị Hạnh</v>
          </cell>
          <cell r="D29">
            <v>34102</v>
          </cell>
          <cell r="E29">
            <v>93</v>
          </cell>
        </row>
        <row r="30">
          <cell r="B30">
            <v>172318872</v>
          </cell>
          <cell r="C30" t="str">
            <v>Đoàn Ngọc Thạch</v>
          </cell>
          <cell r="D30">
            <v>34072</v>
          </cell>
          <cell r="E30">
            <v>90</v>
          </cell>
        </row>
        <row r="31">
          <cell r="B31">
            <v>172316814</v>
          </cell>
          <cell r="C31" t="str">
            <v>Bùi Thị Ngọc Lan</v>
          </cell>
          <cell r="D31">
            <v>34282</v>
          </cell>
          <cell r="E31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">
      <selection activeCell="G11" sqref="G11:H11"/>
    </sheetView>
  </sheetViews>
  <sheetFormatPr defaultColWidth="9.140625" defaultRowHeight="12.75"/>
  <cols>
    <col min="1" max="1" width="14.8515625" style="200" bestFit="1" customWidth="1"/>
    <col min="2" max="15" width="7.8515625" style="200" customWidth="1"/>
    <col min="16" max="16" width="9.140625" style="200" bestFit="1" customWidth="1"/>
    <col min="17" max="17" width="7.8515625" style="200" customWidth="1"/>
    <col min="18" max="20" width="9.140625" style="200" customWidth="1"/>
    <col min="21" max="21" width="10.8515625" style="200" bestFit="1" customWidth="1"/>
    <col min="22" max="16384" width="9.140625" style="200" customWidth="1"/>
  </cols>
  <sheetData>
    <row r="1" ht="22.5" customHeight="1"/>
    <row r="2" spans="1:17" ht="15.75">
      <c r="A2" s="429" t="s">
        <v>2406</v>
      </c>
      <c r="B2" s="429"/>
      <c r="C2" s="429"/>
      <c r="D2" s="429"/>
      <c r="E2" s="429"/>
      <c r="F2" s="429"/>
      <c r="G2" s="199"/>
      <c r="H2" s="199"/>
      <c r="I2" s="199"/>
      <c r="J2" s="429" t="s">
        <v>2407</v>
      </c>
      <c r="K2" s="429"/>
      <c r="L2" s="429"/>
      <c r="M2" s="429"/>
      <c r="N2" s="429"/>
      <c r="O2" s="429"/>
      <c r="P2" s="429"/>
      <c r="Q2" s="429"/>
    </row>
    <row r="3" spans="1:17" ht="15.75">
      <c r="A3" s="430" t="s">
        <v>2408</v>
      </c>
      <c r="B3" s="430"/>
      <c r="C3" s="430"/>
      <c r="D3" s="430"/>
      <c r="E3" s="430"/>
      <c r="F3" s="430"/>
      <c r="G3" s="199"/>
      <c r="H3" s="199"/>
      <c r="I3" s="199"/>
      <c r="J3" s="429" t="s">
        <v>6</v>
      </c>
      <c r="K3" s="429"/>
      <c r="L3" s="429"/>
      <c r="M3" s="429"/>
      <c r="N3" s="429"/>
      <c r="O3" s="429"/>
      <c r="P3" s="429"/>
      <c r="Q3" s="429"/>
    </row>
    <row r="4" spans="1:17" ht="10.5" customHeight="1">
      <c r="A4" s="431" t="s">
        <v>7</v>
      </c>
      <c r="B4" s="431"/>
      <c r="C4" s="431"/>
      <c r="D4" s="431"/>
      <c r="E4" s="431"/>
      <c r="F4" s="431"/>
      <c r="G4" s="202"/>
      <c r="H4" s="202"/>
      <c r="I4" s="202"/>
      <c r="J4" s="432" t="s">
        <v>8</v>
      </c>
      <c r="K4" s="432"/>
      <c r="L4" s="432"/>
      <c r="M4" s="432"/>
      <c r="N4" s="432"/>
      <c r="O4" s="432"/>
      <c r="P4" s="432"/>
      <c r="Q4" s="432"/>
    </row>
    <row r="5" spans="1:17" ht="10.5" customHeight="1">
      <c r="A5" s="201"/>
      <c r="B5" s="201"/>
      <c r="C5" s="201"/>
      <c r="D5" s="201"/>
      <c r="E5" s="201"/>
      <c r="F5" s="201"/>
      <c r="G5" s="202"/>
      <c r="H5" s="202"/>
      <c r="I5" s="202"/>
      <c r="J5" s="203"/>
      <c r="K5" s="203"/>
      <c r="L5" s="203"/>
      <c r="M5" s="203"/>
      <c r="N5" s="203"/>
      <c r="O5" s="203"/>
      <c r="P5" s="203"/>
      <c r="Q5" s="203"/>
    </row>
    <row r="6" spans="1:17" ht="10.5" customHeight="1">
      <c r="A6" s="201"/>
      <c r="B6" s="201"/>
      <c r="C6" s="201"/>
      <c r="D6" s="201"/>
      <c r="E6" s="201"/>
      <c r="F6" s="201"/>
      <c r="G6" s="202"/>
      <c r="H6" s="202"/>
      <c r="I6" s="202"/>
      <c r="J6" s="203"/>
      <c r="K6" s="203"/>
      <c r="L6" s="203"/>
      <c r="M6" s="203"/>
      <c r="N6" s="203"/>
      <c r="O6" s="203"/>
      <c r="P6" s="203"/>
      <c r="Q6" s="203"/>
    </row>
    <row r="7" spans="1:17" ht="15.75">
      <c r="A7" s="198"/>
      <c r="B7" s="430" t="s">
        <v>2493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1:17" ht="15.75">
      <c r="A8" s="204"/>
      <c r="B8" s="430" t="s">
        <v>2466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1:17" ht="15.75">
      <c r="A9" s="199"/>
      <c r="B9" s="433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</row>
    <row r="10" spans="1:17" s="205" customFormat="1" ht="15.75">
      <c r="A10" s="435" t="s">
        <v>9</v>
      </c>
      <c r="B10" s="435" t="s">
        <v>10</v>
      </c>
      <c r="C10" s="438" t="s">
        <v>11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40" t="s">
        <v>2411</v>
      </c>
    </row>
    <row r="11" spans="1:17" s="205" customFormat="1" ht="15.75">
      <c r="A11" s="436"/>
      <c r="B11" s="436"/>
      <c r="C11" s="438" t="s">
        <v>12</v>
      </c>
      <c r="D11" s="439"/>
      <c r="E11" s="438" t="s">
        <v>13</v>
      </c>
      <c r="F11" s="439"/>
      <c r="G11" s="438" t="s">
        <v>14</v>
      </c>
      <c r="H11" s="439"/>
      <c r="I11" s="438" t="s">
        <v>15</v>
      </c>
      <c r="J11" s="439"/>
      <c r="K11" s="438" t="s">
        <v>16</v>
      </c>
      <c r="L11" s="439"/>
      <c r="M11" s="438" t="s">
        <v>17</v>
      </c>
      <c r="N11" s="439"/>
      <c r="O11" s="438" t="s">
        <v>18</v>
      </c>
      <c r="P11" s="439"/>
      <c r="Q11" s="441"/>
    </row>
    <row r="12" spans="1:17" s="205" customFormat="1" ht="15.75">
      <c r="A12" s="437"/>
      <c r="B12" s="437"/>
      <c r="C12" s="206" t="s">
        <v>2413</v>
      </c>
      <c r="D12" s="207" t="s">
        <v>19</v>
      </c>
      <c r="E12" s="208" t="s">
        <v>2413</v>
      </c>
      <c r="F12" s="207" t="s">
        <v>19</v>
      </c>
      <c r="G12" s="208" t="s">
        <v>2413</v>
      </c>
      <c r="H12" s="207" t="s">
        <v>19</v>
      </c>
      <c r="I12" s="208" t="s">
        <v>2413</v>
      </c>
      <c r="J12" s="207" t="s">
        <v>19</v>
      </c>
      <c r="K12" s="208" t="s">
        <v>2413</v>
      </c>
      <c r="L12" s="207" t="s">
        <v>19</v>
      </c>
      <c r="M12" s="208" t="s">
        <v>2413</v>
      </c>
      <c r="N12" s="207" t="s">
        <v>19</v>
      </c>
      <c r="O12" s="208" t="s">
        <v>2413</v>
      </c>
      <c r="P12" s="207" t="s">
        <v>19</v>
      </c>
      <c r="Q12" s="442"/>
    </row>
    <row r="13" spans="1:17" ht="15.75">
      <c r="A13" s="146" t="s">
        <v>1696</v>
      </c>
      <c r="B13" s="147">
        <f>SUM(C13,E13,G13,I13,K13,M13,O13,)</f>
        <v>20</v>
      </c>
      <c r="C13" s="147">
        <f>'D18CMUTPM'!L34</f>
        <v>9</v>
      </c>
      <c r="D13" s="148">
        <f>'D18CMUTPM'!M34</f>
        <v>0.45</v>
      </c>
      <c r="E13" s="147">
        <f>'D18CMUTPM'!L35</f>
        <v>11</v>
      </c>
      <c r="F13" s="148">
        <f>'D18CMUTPM'!M35</f>
        <v>0.55</v>
      </c>
      <c r="G13" s="147">
        <f>'D18CMUTPM'!L36</f>
        <v>0</v>
      </c>
      <c r="H13" s="148">
        <f>'D18CMUTPM'!M36</f>
        <v>0</v>
      </c>
      <c r="I13" s="147">
        <f>'D18CMUTPM'!L37</f>
        <v>0</v>
      </c>
      <c r="J13" s="148">
        <f>'D18CMUTPM'!M37</f>
        <v>0</v>
      </c>
      <c r="K13" s="147">
        <f>'D18CMUTPM'!L38</f>
        <v>0</v>
      </c>
      <c r="L13" s="148">
        <f>'D18CMUTPM'!M38</f>
        <v>0</v>
      </c>
      <c r="M13" s="147">
        <f>'D18CMUTPM'!L39</f>
        <v>0</v>
      </c>
      <c r="N13" s="148">
        <f>'D18CMUTPM'!M39</f>
        <v>0</v>
      </c>
      <c r="O13" s="147">
        <f>'D18CMUTPM'!L40</f>
        <v>0</v>
      </c>
      <c r="P13" s="148">
        <f>'D18CMUTPM'!M40</f>
        <v>0</v>
      </c>
      <c r="Q13" s="149"/>
    </row>
    <row r="14" spans="1:17" ht="15.75">
      <c r="A14" s="221" t="s">
        <v>812</v>
      </c>
      <c r="B14" s="150">
        <f aca="true" t="shared" si="0" ref="B14:B39">SUM(C14,E14,G14,I14,K14,M14,O14,)</f>
        <v>19</v>
      </c>
      <c r="C14" s="150">
        <f>'K16CMUTPM'!L33</f>
        <v>5</v>
      </c>
      <c r="D14" s="222">
        <f>'K16CMUTPM'!M33</f>
        <v>0.2631578947368421</v>
      </c>
      <c r="E14" s="150">
        <f>'K16CMUTPM'!L34</f>
        <v>10</v>
      </c>
      <c r="F14" s="222">
        <f>'K16CMUTPM'!M34</f>
        <v>0.5263157894736842</v>
      </c>
      <c r="G14" s="150">
        <f>'K16CMUTPM'!L35</f>
        <v>2</v>
      </c>
      <c r="H14" s="222">
        <f>'K16CMUTPM'!M35</f>
        <v>0.10526315789473684</v>
      </c>
      <c r="I14" s="150">
        <f>'K16CMUTPM'!L36</f>
        <v>0</v>
      </c>
      <c r="J14" s="222">
        <f>'K16CMUTPM'!M36</f>
        <v>0</v>
      </c>
      <c r="K14" s="150">
        <f>'K16CMUTPM'!L37</f>
        <v>0</v>
      </c>
      <c r="L14" s="222">
        <f>'K16CMUTPM'!M37</f>
        <v>0</v>
      </c>
      <c r="M14" s="150">
        <f>'K16CMUTPM'!L38</f>
        <v>0</v>
      </c>
      <c r="N14" s="222">
        <f>'K16CMUTPM'!M38</f>
        <v>0</v>
      </c>
      <c r="O14" s="150">
        <f>'K16CMUTPM'!L39</f>
        <v>2</v>
      </c>
      <c r="P14" s="222">
        <f>'K16CMUTPM'!M39</f>
        <v>0.10526315789473684</v>
      </c>
      <c r="Q14" s="223"/>
    </row>
    <row r="15" spans="1:17" ht="15.75">
      <c r="A15" s="221" t="s">
        <v>813</v>
      </c>
      <c r="B15" s="150">
        <f t="shared" si="0"/>
        <v>21</v>
      </c>
      <c r="C15" s="150">
        <f>'K16CMUTTT'!L35</f>
        <v>11</v>
      </c>
      <c r="D15" s="222">
        <f>'K16CMUTTT'!M35</f>
        <v>0.5238095238095238</v>
      </c>
      <c r="E15" s="150">
        <f>'K16CMUTTT'!L36</f>
        <v>8</v>
      </c>
      <c r="F15" s="222">
        <f>'K16CMUTTT'!M36</f>
        <v>0.38095238095238093</v>
      </c>
      <c r="G15" s="150">
        <f>'K16CMUTTT'!L37</f>
        <v>0</v>
      </c>
      <c r="H15" s="222">
        <f>'K16CMUTTT'!M37</f>
        <v>0</v>
      </c>
      <c r="I15" s="150">
        <f>'K16CMUTTT'!L38</f>
        <v>0</v>
      </c>
      <c r="J15" s="222">
        <f>'K16CMUTTT'!M38</f>
        <v>0</v>
      </c>
      <c r="K15" s="150">
        <f>'K16CMUTTT'!L39</f>
        <v>0</v>
      </c>
      <c r="L15" s="222">
        <f>'K16CMUTTT'!M39</f>
        <v>0</v>
      </c>
      <c r="M15" s="150">
        <f>'K16CMUTTT'!L40</f>
        <v>1</v>
      </c>
      <c r="N15" s="222">
        <f>'K16CMUTTT'!M40</f>
        <v>0.047619047619047616</v>
      </c>
      <c r="O15" s="150">
        <f>'K16CMUTTT'!L41</f>
        <v>1</v>
      </c>
      <c r="P15" s="222">
        <f>'K16CMUTTT'!M41</f>
        <v>0.047619047619047616</v>
      </c>
      <c r="Q15" s="223"/>
    </row>
    <row r="16" spans="1:17" ht="15.75">
      <c r="A16" s="221" t="s">
        <v>814</v>
      </c>
      <c r="B16" s="150">
        <f t="shared" si="0"/>
        <v>32</v>
      </c>
      <c r="C16" s="150">
        <f>'K16PSUKKT'!L46</f>
        <v>19</v>
      </c>
      <c r="D16" s="222">
        <f>'K16PSUKKT'!M46</f>
        <v>0.59375</v>
      </c>
      <c r="E16" s="150">
        <f>'K16PSUKKT'!L47</f>
        <v>13</v>
      </c>
      <c r="F16" s="222">
        <f>'K16PSUKKT'!M47</f>
        <v>0.40625</v>
      </c>
      <c r="G16" s="150">
        <f>'K16PSUKKT'!L48</f>
        <v>0</v>
      </c>
      <c r="H16" s="222">
        <f>'K16PSUKKT'!M48</f>
        <v>0</v>
      </c>
      <c r="I16" s="150">
        <f>'K16PSUKKT'!L49</f>
        <v>0</v>
      </c>
      <c r="J16" s="222">
        <f>'K16PSUKKT'!M49</f>
        <v>0</v>
      </c>
      <c r="K16" s="150">
        <f>'K16PSUKKT'!L50</f>
        <v>0</v>
      </c>
      <c r="L16" s="222">
        <f>'K16PSUKKT'!M50</f>
        <v>0</v>
      </c>
      <c r="M16" s="150">
        <f>'K16PSUKKT'!L51</f>
        <v>0</v>
      </c>
      <c r="N16" s="222">
        <f>'K16PSUKKT'!M51</f>
        <v>0</v>
      </c>
      <c r="O16" s="150">
        <f>'K16PSUKKT'!L52</f>
        <v>0</v>
      </c>
      <c r="P16" s="222">
        <f>'K16PSUKKT'!M52</f>
        <v>0</v>
      </c>
      <c r="Q16" s="223"/>
    </row>
    <row r="17" spans="1:17" ht="15.75">
      <c r="A17" s="221" t="s">
        <v>815</v>
      </c>
      <c r="B17" s="150">
        <f t="shared" si="0"/>
        <v>98</v>
      </c>
      <c r="C17" s="150">
        <f>'K16PSUQNH'!L112</f>
        <v>51</v>
      </c>
      <c r="D17" s="222">
        <f>'K16PSUQNH'!M112</f>
        <v>0.5204081632653061</v>
      </c>
      <c r="E17" s="150">
        <f>'K16PSUQNH'!L113</f>
        <v>45</v>
      </c>
      <c r="F17" s="222">
        <f>'K16PSUQNH'!M113</f>
        <v>0.45918367346938777</v>
      </c>
      <c r="G17" s="150">
        <f>'K16PSUQNH'!L114</f>
        <v>1</v>
      </c>
      <c r="H17" s="222">
        <f>'K16PSUQNH'!M114</f>
        <v>0.01020408163265306</v>
      </c>
      <c r="I17" s="150">
        <f>'K16PSUQNH'!L115</f>
        <v>0</v>
      </c>
      <c r="J17" s="222">
        <f>'K16PSUQNH'!M115</f>
        <v>0</v>
      </c>
      <c r="K17" s="150">
        <f>'K16PSUQNH'!L116</f>
        <v>0</v>
      </c>
      <c r="L17" s="222">
        <f>'K16PSUQNH'!M116</f>
        <v>0</v>
      </c>
      <c r="M17" s="150">
        <f>'K16PSUQNH'!L117</f>
        <v>0</v>
      </c>
      <c r="N17" s="222">
        <f>'K16PSUQNH'!M117</f>
        <v>0</v>
      </c>
      <c r="O17" s="150">
        <f>'K16PSUQNH'!L118</f>
        <v>1</v>
      </c>
      <c r="P17" s="222">
        <f>'K16PSUQNH'!M118</f>
        <v>0.01020408163265306</v>
      </c>
      <c r="Q17" s="223"/>
    </row>
    <row r="18" spans="1:17" ht="15.75">
      <c r="A18" s="221" t="s">
        <v>816</v>
      </c>
      <c r="B18" s="150">
        <f t="shared" si="0"/>
        <v>37</v>
      </c>
      <c r="C18" s="150">
        <f>'K16PSUQTH'!L51</f>
        <v>21</v>
      </c>
      <c r="D18" s="222">
        <f>'K16PSUQTH'!M51</f>
        <v>0.5675675675675675</v>
      </c>
      <c r="E18" s="150">
        <f>'K16PSUQTH'!L52</f>
        <v>14</v>
      </c>
      <c r="F18" s="222">
        <f>'K16PSUQTH'!M52</f>
        <v>0.3783783783783784</v>
      </c>
      <c r="G18" s="150">
        <f>'K16PSUQTH'!L53</f>
        <v>2</v>
      </c>
      <c r="H18" s="222">
        <f>'K16PSUQTH'!M53</f>
        <v>0.05405405405405406</v>
      </c>
      <c r="I18" s="150">
        <f>'K16PSUQTH'!L54</f>
        <v>0</v>
      </c>
      <c r="J18" s="222">
        <f>'K16PSUQTH'!M54</f>
        <v>0</v>
      </c>
      <c r="K18" s="150">
        <f>'K16PSUQTH'!L55</f>
        <v>0</v>
      </c>
      <c r="L18" s="222">
        <f>'K16PSUQTH'!M55</f>
        <v>0</v>
      </c>
      <c r="M18" s="150">
        <f>'K16PSUQTH'!L56</f>
        <v>0</v>
      </c>
      <c r="N18" s="222">
        <f>'K16PSUQTH'!M56</f>
        <v>0</v>
      </c>
      <c r="O18" s="150">
        <f>'K16PSUQTH'!L57</f>
        <v>0</v>
      </c>
      <c r="P18" s="222">
        <f>'K16PSUQTH'!M57</f>
        <v>0</v>
      </c>
      <c r="Q18" s="223"/>
    </row>
    <row r="19" spans="1:17" ht="15.75">
      <c r="A19" s="221" t="s">
        <v>817</v>
      </c>
      <c r="B19" s="150">
        <f t="shared" si="0"/>
        <v>35</v>
      </c>
      <c r="C19" s="150">
        <f>'K17CMUTCD'!L49</f>
        <v>5</v>
      </c>
      <c r="D19" s="222">
        <f>'K17CMUTCD'!M49</f>
        <v>0.14285714285714285</v>
      </c>
      <c r="E19" s="150">
        <f>'K17CMUTCD'!L50</f>
        <v>10</v>
      </c>
      <c r="F19" s="222">
        <f>'K17CMUTCD'!M50</f>
        <v>0.2857142857142857</v>
      </c>
      <c r="G19" s="150">
        <f>'K17CMUTCD'!L51</f>
        <v>11</v>
      </c>
      <c r="H19" s="222">
        <f>'K17CMUTCD'!M51</f>
        <v>0.3142857142857143</v>
      </c>
      <c r="I19" s="150">
        <f>'K17CMUTCD'!L52</f>
        <v>6</v>
      </c>
      <c r="J19" s="222">
        <f>'K17CMUTCD'!M52</f>
        <v>0.17142857142857143</v>
      </c>
      <c r="K19" s="150">
        <f>'K17CMUTCD'!L53</f>
        <v>0</v>
      </c>
      <c r="L19" s="222">
        <f>'K17CMUTCD'!M53</f>
        <v>0</v>
      </c>
      <c r="M19" s="150">
        <f>'K17CMUTCD'!L54</f>
        <v>1</v>
      </c>
      <c r="N19" s="222">
        <f>'K17CMUTCD'!M54</f>
        <v>0.02857142857142857</v>
      </c>
      <c r="O19" s="150">
        <f>'K17CMUTCD'!L55</f>
        <v>2</v>
      </c>
      <c r="P19" s="222">
        <f>'K17CMUTCD'!M55</f>
        <v>0.05714285714285714</v>
      </c>
      <c r="Q19" s="223"/>
    </row>
    <row r="20" spans="1:17" ht="15.75">
      <c r="A20" s="221" t="s">
        <v>818</v>
      </c>
      <c r="B20" s="150">
        <f t="shared" si="0"/>
        <v>19</v>
      </c>
      <c r="C20" s="150">
        <f>'K17CMUTPM'!L33</f>
        <v>2</v>
      </c>
      <c r="D20" s="222">
        <f>'K17CMUTPM'!M33</f>
        <v>0.10526315789473684</v>
      </c>
      <c r="E20" s="150">
        <f>'K17CMUTPM'!L34</f>
        <v>15</v>
      </c>
      <c r="F20" s="222">
        <f>'K17CMUTPM'!M34</f>
        <v>0.7894736842105263</v>
      </c>
      <c r="G20" s="150">
        <f>'K17CMUTPM'!L35</f>
        <v>0</v>
      </c>
      <c r="H20" s="222">
        <f>'K17CMUTPM'!M35</f>
        <v>0</v>
      </c>
      <c r="I20" s="150">
        <f>'K17CMUTPM'!L36</f>
        <v>0</v>
      </c>
      <c r="J20" s="222">
        <f>'K17CMUTPM'!M36</f>
        <v>0</v>
      </c>
      <c r="K20" s="150">
        <f>'K17CMUTPM'!L37</f>
        <v>0</v>
      </c>
      <c r="L20" s="222">
        <f>'K17CMUTPM'!M37</f>
        <v>0</v>
      </c>
      <c r="M20" s="150">
        <f>'K17CMUTPM'!L38</f>
        <v>0</v>
      </c>
      <c r="N20" s="222">
        <f>'K17CMUTPM'!M38</f>
        <v>0</v>
      </c>
      <c r="O20" s="150">
        <f>'K17CMUTPM'!L39</f>
        <v>2</v>
      </c>
      <c r="P20" s="222">
        <f>'K17CMUTPM'!M39</f>
        <v>0.10526315789473684</v>
      </c>
      <c r="Q20" s="223"/>
    </row>
    <row r="21" spans="1:17" ht="15.75">
      <c r="A21" s="221" t="s">
        <v>819</v>
      </c>
      <c r="B21" s="150">
        <f t="shared" si="0"/>
        <v>10</v>
      </c>
      <c r="C21" s="150">
        <f>'K17CMUTTT'!L24</f>
        <v>7</v>
      </c>
      <c r="D21" s="222">
        <f>'K17CMUTTT'!M24</f>
        <v>0.7</v>
      </c>
      <c r="E21" s="150">
        <f>'K17CMUTTT'!L25</f>
        <v>2</v>
      </c>
      <c r="F21" s="222">
        <f>'K17CMUTTT'!M25</f>
        <v>0.2</v>
      </c>
      <c r="G21" s="150">
        <f>'K17CMUTTT'!L26</f>
        <v>1</v>
      </c>
      <c r="H21" s="222">
        <f>'K17CMUTTT'!M26</f>
        <v>0.1</v>
      </c>
      <c r="I21" s="150">
        <f>'K17CMUTTT'!L27</f>
        <v>0</v>
      </c>
      <c r="J21" s="222">
        <f>'K17CMUTTT'!M27</f>
        <v>0</v>
      </c>
      <c r="K21" s="150">
        <f>'K17CMUTTT'!L28</f>
        <v>0</v>
      </c>
      <c r="L21" s="222">
        <f>'K17CMUTTT'!M28</f>
        <v>0</v>
      </c>
      <c r="M21" s="150">
        <f>'K17CMUTTT'!L29</f>
        <v>0</v>
      </c>
      <c r="N21" s="222">
        <f>'K17CMUTTT'!M29</f>
        <v>0</v>
      </c>
      <c r="O21" s="150">
        <f>'K17CMUTTT'!L30</f>
        <v>0</v>
      </c>
      <c r="P21" s="222">
        <f>'K17CMUTTT'!M30</f>
        <v>0</v>
      </c>
      <c r="Q21" s="223"/>
    </row>
    <row r="22" spans="1:17" s="426" customFormat="1" ht="15.75">
      <c r="A22" s="422" t="s">
        <v>123</v>
      </c>
      <c r="B22" s="423">
        <f t="shared" si="0"/>
        <v>65</v>
      </c>
      <c r="C22" s="423">
        <f>'K17CSUKTR'!L79</f>
        <v>23</v>
      </c>
      <c r="D22" s="424">
        <f>'K17CSUKTR'!M79</f>
        <v>0.35384615384615387</v>
      </c>
      <c r="E22" s="423">
        <f>'K17CSUKTR'!L80</f>
        <v>31</v>
      </c>
      <c r="F22" s="424">
        <f>'K17CSUKTR'!M80</f>
        <v>0.47692307692307695</v>
      </c>
      <c r="G22" s="423">
        <f>'K17CSUKTR'!L81</f>
        <v>2</v>
      </c>
      <c r="H22" s="424">
        <f>'K17CSUKTR'!M81</f>
        <v>0.03076923076923077</v>
      </c>
      <c r="I22" s="423">
        <f>'K17CSUKTR'!L82</f>
        <v>0</v>
      </c>
      <c r="J22" s="424">
        <f>'K17CSUKTR'!M82</f>
        <v>0</v>
      </c>
      <c r="K22" s="423">
        <f>'K17CSUKTR'!L83</f>
        <v>0</v>
      </c>
      <c r="L22" s="424">
        <f>'K17CSUKTR'!M83</f>
        <v>0</v>
      </c>
      <c r="M22" s="423">
        <f>'K17CSUKTR'!L84</f>
        <v>2</v>
      </c>
      <c r="N22" s="424">
        <f>'K17CSUKTR'!M84</f>
        <v>0.03076923076923077</v>
      </c>
      <c r="O22" s="423">
        <f>'K17CSUKTR'!L85</f>
        <v>7</v>
      </c>
      <c r="P22" s="424">
        <f>'K17CSUKTR'!M85</f>
        <v>0.1076923076923077</v>
      </c>
      <c r="Q22" s="425"/>
    </row>
    <row r="23" spans="1:17" ht="15.75">
      <c r="A23" s="221" t="s">
        <v>124</v>
      </c>
      <c r="B23" s="150">
        <f t="shared" si="0"/>
        <v>27</v>
      </c>
      <c r="C23" s="150">
        <f>'K17CSUXDD'!L41</f>
        <v>2</v>
      </c>
      <c r="D23" s="222">
        <f>'K17CSUXDD'!M41</f>
        <v>0.07407407407407407</v>
      </c>
      <c r="E23" s="150">
        <f>'K17CSUXDD'!L42</f>
        <v>20</v>
      </c>
      <c r="F23" s="222">
        <f>'K17CSUXDD'!M42</f>
        <v>0.7407407407407407</v>
      </c>
      <c r="G23" s="150">
        <f>'K17CSUXDD'!L43</f>
        <v>4</v>
      </c>
      <c r="H23" s="222">
        <f>'K17CSUXDD'!M43</f>
        <v>0.14814814814814814</v>
      </c>
      <c r="I23" s="150">
        <f>'K17CSUXDD'!L44</f>
        <v>0</v>
      </c>
      <c r="J23" s="222">
        <f>'K17CSUXDD'!M44</f>
        <v>0</v>
      </c>
      <c r="K23" s="150">
        <f>'K17CSUXDD'!L45</f>
        <v>0</v>
      </c>
      <c r="L23" s="222">
        <f>'K17CSUXDD'!M45</f>
        <v>0</v>
      </c>
      <c r="M23" s="150">
        <f>'K17CSUXDD'!L46</f>
        <v>0</v>
      </c>
      <c r="N23" s="222">
        <f>'K17CSUXDD'!M46</f>
        <v>0</v>
      </c>
      <c r="O23" s="150">
        <f>'K17CSUXDD'!L47</f>
        <v>1</v>
      </c>
      <c r="P23" s="222">
        <f>'K17CSUXDD'!M47</f>
        <v>0.037037037037037035</v>
      </c>
      <c r="Q23" s="223"/>
    </row>
    <row r="24" spans="1:17" ht="15.75">
      <c r="A24" s="221" t="s">
        <v>125</v>
      </c>
      <c r="B24" s="150">
        <f t="shared" si="0"/>
        <v>43</v>
      </c>
      <c r="C24" s="150">
        <f>'K17PSUKCD'!L57</f>
        <v>5</v>
      </c>
      <c r="D24" s="222">
        <f>'K17PSUKCD'!M57</f>
        <v>0.11627906976744186</v>
      </c>
      <c r="E24" s="150">
        <f>'K17PSUKCD'!L58</f>
        <v>21</v>
      </c>
      <c r="F24" s="222">
        <f>'K17PSUKCD'!M58</f>
        <v>0.4883720930232558</v>
      </c>
      <c r="G24" s="150">
        <f>'K17PSUKCD'!L59</f>
        <v>4</v>
      </c>
      <c r="H24" s="222">
        <f>'K17PSUKCD'!M59</f>
        <v>0.09302325581395349</v>
      </c>
      <c r="I24" s="150">
        <f>'K17PSUKCD'!L60</f>
        <v>0</v>
      </c>
      <c r="J24" s="222">
        <f>'K17PSUKCD'!M60</f>
        <v>0</v>
      </c>
      <c r="K24" s="150">
        <f>'K17PSUKCD'!L61</f>
        <v>0</v>
      </c>
      <c r="L24" s="222">
        <f>'K17PSUKCD'!M61</f>
        <v>0</v>
      </c>
      <c r="M24" s="150">
        <f>'K17PSUKCD'!L62</f>
        <v>8</v>
      </c>
      <c r="N24" s="222">
        <f>'K17PSUKCD'!M62</f>
        <v>0.18604651162790697</v>
      </c>
      <c r="O24" s="150">
        <f>'K17PSUKCD'!L63</f>
        <v>5</v>
      </c>
      <c r="P24" s="222">
        <f>'K17PSUKCD'!M63</f>
        <v>0.11627906976744186</v>
      </c>
      <c r="Q24" s="223"/>
    </row>
    <row r="25" spans="1:17" ht="15.75">
      <c r="A25" s="221" t="s">
        <v>126</v>
      </c>
      <c r="B25" s="150">
        <f t="shared" si="0"/>
        <v>53</v>
      </c>
      <c r="C25" s="150">
        <f>'K17PSUKKT'!L67</f>
        <v>16</v>
      </c>
      <c r="D25" s="222">
        <f>'K17PSUKKT'!M67</f>
        <v>0.3018867924528302</v>
      </c>
      <c r="E25" s="150">
        <f>'K17PSUKKT'!L68</f>
        <v>30</v>
      </c>
      <c r="F25" s="222">
        <f>'K17PSUKKT'!M68</f>
        <v>0.5660377358490566</v>
      </c>
      <c r="G25" s="150">
        <f>'K17PSUKKT'!L69</f>
        <v>3</v>
      </c>
      <c r="H25" s="222">
        <f>'K17PSUKKT'!M69</f>
        <v>0.05660377358490566</v>
      </c>
      <c r="I25" s="150">
        <f>'K17PSUKKT'!L70</f>
        <v>0</v>
      </c>
      <c r="J25" s="222">
        <f>'K17PSUKKT'!M70</f>
        <v>0</v>
      </c>
      <c r="K25" s="150">
        <f>'K17PSUKKT'!L71</f>
        <v>0</v>
      </c>
      <c r="L25" s="222">
        <f>'K17PSUKKT'!M71</f>
        <v>0</v>
      </c>
      <c r="M25" s="150">
        <f>'K17PSUKKT'!L72</f>
        <v>1</v>
      </c>
      <c r="N25" s="222">
        <f>'K17PSUKKT'!M72</f>
        <v>0.018867924528301886</v>
      </c>
      <c r="O25" s="150">
        <f>'K17PSUKKT'!L73</f>
        <v>3</v>
      </c>
      <c r="P25" s="222">
        <f>'K17PSUKKT'!M73</f>
        <v>0.05660377358490566</v>
      </c>
      <c r="Q25" s="223"/>
    </row>
    <row r="26" spans="1:17" ht="15.75">
      <c r="A26" s="221" t="s">
        <v>127</v>
      </c>
      <c r="B26" s="150">
        <f t="shared" si="0"/>
        <v>86</v>
      </c>
      <c r="C26" s="150">
        <f>'K17PSUQCD'!L100</f>
        <v>8</v>
      </c>
      <c r="D26" s="222">
        <f>'K17PSUQCD'!M100</f>
        <v>0.09302325581395349</v>
      </c>
      <c r="E26" s="150">
        <f>'K17PSUQCD'!L101</f>
        <v>58</v>
      </c>
      <c r="F26" s="222">
        <f>'K17PSUQCD'!M101</f>
        <v>0.6744186046511628</v>
      </c>
      <c r="G26" s="150">
        <f>'K17PSUQCD'!L102</f>
        <v>13</v>
      </c>
      <c r="H26" s="222">
        <f>'K17PSUQCD'!M102</f>
        <v>0.1511627906976744</v>
      </c>
      <c r="I26" s="150">
        <f>'K17PSUQCD'!L103</f>
        <v>0</v>
      </c>
      <c r="J26" s="222">
        <f>'K17PSUQCD'!M103</f>
        <v>0</v>
      </c>
      <c r="K26" s="150">
        <f>'K17PSUQCD'!L104</f>
        <v>0</v>
      </c>
      <c r="L26" s="222">
        <f>'K17PSUQCD'!M104</f>
        <v>0</v>
      </c>
      <c r="M26" s="150">
        <f>'K17PSUQCD'!L105</f>
        <v>2</v>
      </c>
      <c r="N26" s="222">
        <f>'K17PSUQCD'!M105</f>
        <v>0.023255813953488372</v>
      </c>
      <c r="O26" s="150">
        <f>'K17PSUQCD'!L106</f>
        <v>5</v>
      </c>
      <c r="P26" s="222">
        <f>'K17PSUQCD'!M106</f>
        <v>0.05813953488372093</v>
      </c>
      <c r="Q26" s="223"/>
    </row>
    <row r="27" spans="1:17" ht="15.75">
      <c r="A27" s="221" t="s">
        <v>128</v>
      </c>
      <c r="B27" s="150">
        <f t="shared" si="0"/>
        <v>81</v>
      </c>
      <c r="C27" s="150">
        <f>'K17PSUQNH'!L95</f>
        <v>40</v>
      </c>
      <c r="D27" s="222">
        <f>'K17PSUQNH'!M95</f>
        <v>0.49382716049382713</v>
      </c>
      <c r="E27" s="150">
        <f>'K17PSUQNH'!L96</f>
        <v>32</v>
      </c>
      <c r="F27" s="222">
        <f>'K17PSUQNH'!M96</f>
        <v>0.3950617283950617</v>
      </c>
      <c r="G27" s="150">
        <f>'K17PSUQNH'!L97</f>
        <v>5</v>
      </c>
      <c r="H27" s="222">
        <f>'K17PSUQNH'!M97</f>
        <v>0.06172839506172839</v>
      </c>
      <c r="I27" s="150">
        <f>'K17PSUQNH'!L98</f>
        <v>1</v>
      </c>
      <c r="J27" s="222">
        <f>'K17PSUQNH'!M98</f>
        <v>0.012345679012345678</v>
      </c>
      <c r="K27" s="150">
        <f>'K17PSUQNH'!L99</f>
        <v>0</v>
      </c>
      <c r="L27" s="222">
        <f>'K17PSUQNH'!M99</f>
        <v>0</v>
      </c>
      <c r="M27" s="150">
        <f>'K17PSUQNH'!L100</f>
        <v>3</v>
      </c>
      <c r="N27" s="222">
        <f>'K17PSUQNH'!M100</f>
        <v>0.037037037037037035</v>
      </c>
      <c r="O27" s="150">
        <f>'K17PSUQNH'!L101</f>
        <v>0</v>
      </c>
      <c r="P27" s="222">
        <f>'K17PSUQNH'!M101</f>
        <v>0</v>
      </c>
      <c r="Q27" s="223"/>
    </row>
    <row r="28" spans="1:17" ht="15.75">
      <c r="A28" s="221" t="s">
        <v>129</v>
      </c>
      <c r="B28" s="150">
        <f t="shared" si="0"/>
        <v>33</v>
      </c>
      <c r="C28" s="150">
        <f>'K17PSUQTH'!L47</f>
        <v>2</v>
      </c>
      <c r="D28" s="222">
        <f>'K17PSUQTH'!M47</f>
        <v>0.06060606060606061</v>
      </c>
      <c r="E28" s="150">
        <f>'K17PSUQTH'!L48</f>
        <v>27</v>
      </c>
      <c r="F28" s="222">
        <f>'K17PSUQTH'!M48</f>
        <v>0.8181818181818182</v>
      </c>
      <c r="G28" s="150">
        <f>'K17PSUQTH'!L49</f>
        <v>1</v>
      </c>
      <c r="H28" s="222">
        <f>'K17PSUQTH'!M49</f>
        <v>0.030303030303030304</v>
      </c>
      <c r="I28" s="150">
        <f>'K17PSUQTH'!L50</f>
        <v>0</v>
      </c>
      <c r="J28" s="222">
        <f>'K17PSUQTH'!M50</f>
        <v>0</v>
      </c>
      <c r="K28" s="150">
        <f>'K17PSUQTH'!L51</f>
        <v>0</v>
      </c>
      <c r="L28" s="222">
        <f>'K17PSUQTH'!M51</f>
        <v>0</v>
      </c>
      <c r="M28" s="150">
        <f>'K17PSUQTH'!L52</f>
        <v>3</v>
      </c>
      <c r="N28" s="222">
        <f>'K17PSUQTH'!M52</f>
        <v>0.09090909090909091</v>
      </c>
      <c r="O28" s="150">
        <f>'K17PSUQTH'!L53</f>
        <v>0</v>
      </c>
      <c r="P28" s="222">
        <f>'K17PSUQTH'!M53</f>
        <v>0</v>
      </c>
      <c r="Q28" s="223"/>
    </row>
    <row r="29" spans="1:17" ht="15.75">
      <c r="A29" s="221" t="s">
        <v>130</v>
      </c>
      <c r="B29" s="150">
        <f t="shared" si="0"/>
        <v>49</v>
      </c>
      <c r="C29" s="150">
        <f>'K18CMUTCD'!L63</f>
        <v>5</v>
      </c>
      <c r="D29" s="222">
        <f>'K18CMUTCD'!M63</f>
        <v>0.10204081632653061</v>
      </c>
      <c r="E29" s="150">
        <f>'K18CMUTCD'!L64</f>
        <v>17</v>
      </c>
      <c r="F29" s="222">
        <f>'K18CMUTCD'!M64</f>
        <v>0.3469387755102041</v>
      </c>
      <c r="G29" s="150">
        <f>'K18CMUTCD'!L65</f>
        <v>11</v>
      </c>
      <c r="H29" s="222">
        <f>'K18CMUTCD'!M65</f>
        <v>0.22448979591836735</v>
      </c>
      <c r="I29" s="150">
        <f>'K18CMUTCD'!L66</f>
        <v>0</v>
      </c>
      <c r="J29" s="222">
        <f>'K18CMUTCD'!M66</f>
        <v>0</v>
      </c>
      <c r="K29" s="150">
        <f>'K18CMUTCD'!L67</f>
        <v>0</v>
      </c>
      <c r="L29" s="222">
        <f>'K18CMUTCD'!M67</f>
        <v>0</v>
      </c>
      <c r="M29" s="150">
        <f>'K18CMUTCD'!L68</f>
        <v>2</v>
      </c>
      <c r="N29" s="222">
        <f>'K18CMUTCD'!M68</f>
        <v>0.04081632653061224</v>
      </c>
      <c r="O29" s="150">
        <f>'K18CMUTCD'!L69</f>
        <v>14</v>
      </c>
      <c r="P29" s="222">
        <f>'K18CMUTCD'!M69</f>
        <v>0.2857142857142857</v>
      </c>
      <c r="Q29" s="223"/>
    </row>
    <row r="30" spans="1:17" ht="15.75">
      <c r="A30" s="221" t="s">
        <v>131</v>
      </c>
      <c r="B30" s="150">
        <f t="shared" si="0"/>
        <v>19</v>
      </c>
      <c r="C30" s="150">
        <f>'K18CMUTMT'!L33</f>
        <v>0</v>
      </c>
      <c r="D30" s="222">
        <f>'K18CMUTMT'!M33</f>
        <v>0</v>
      </c>
      <c r="E30" s="150">
        <f>'K18CMUTMT'!L34</f>
        <v>8</v>
      </c>
      <c r="F30" s="222">
        <f>'K18CMUTMT'!M34</f>
        <v>0.42105263157894735</v>
      </c>
      <c r="G30" s="150">
        <f>'K18CMUTMT'!L35</f>
        <v>6</v>
      </c>
      <c r="H30" s="222">
        <f>'K18CMUTMT'!M35</f>
        <v>0.3157894736842105</v>
      </c>
      <c r="I30" s="150">
        <f>'K18CMUTMT'!L36</f>
        <v>0</v>
      </c>
      <c r="J30" s="222">
        <f>'K18CMUTMT'!M36</f>
        <v>0</v>
      </c>
      <c r="K30" s="150">
        <f>'K18CMUTMT'!L37</f>
        <v>0</v>
      </c>
      <c r="L30" s="222">
        <f>'K18CMUTMT'!M37</f>
        <v>0</v>
      </c>
      <c r="M30" s="150">
        <f>'K18CMUTMT'!L38</f>
        <v>1</v>
      </c>
      <c r="N30" s="222">
        <f>'K18CMUTMT'!M38</f>
        <v>0.05263157894736842</v>
      </c>
      <c r="O30" s="150">
        <f>'K18CMUTMT'!L39</f>
        <v>4</v>
      </c>
      <c r="P30" s="222">
        <f>'K18CMUTMT'!M39</f>
        <v>0.21052631578947367</v>
      </c>
      <c r="Q30" s="223"/>
    </row>
    <row r="31" spans="1:17" ht="15.75">
      <c r="A31" s="221" t="s">
        <v>132</v>
      </c>
      <c r="B31" s="150">
        <f t="shared" si="0"/>
        <v>58</v>
      </c>
      <c r="C31" s="150">
        <f>'K18CMUTPM'!L72</f>
        <v>9</v>
      </c>
      <c r="D31" s="222">
        <f>'K18CMUTPM'!M72</f>
        <v>0.1724137931034483</v>
      </c>
      <c r="E31" s="150">
        <f>'K18CMUTPM'!L73</f>
        <v>30</v>
      </c>
      <c r="F31" s="222">
        <f>'K18CMUTPM'!M73</f>
        <v>0.5517241379310345</v>
      </c>
      <c r="G31" s="150">
        <f>'K18CMUTPM'!L74</f>
        <v>9</v>
      </c>
      <c r="H31" s="222">
        <f>'K18CMUTPM'!M74</f>
        <v>0.10344827586206896</v>
      </c>
      <c r="I31" s="150">
        <f>'K18CMUTPM'!L75</f>
        <v>0</v>
      </c>
      <c r="J31" s="222">
        <f>'K18CMUTPM'!M75</f>
        <v>0</v>
      </c>
      <c r="K31" s="150">
        <f>'K18CMUTPM'!L76</f>
        <v>0</v>
      </c>
      <c r="L31" s="222">
        <f>'K18CMUTPM'!M76</f>
        <v>0</v>
      </c>
      <c r="M31" s="150">
        <f>'K18CMUTPM'!L77</f>
        <v>2</v>
      </c>
      <c r="N31" s="222">
        <f>'K18CMUTPM'!M77</f>
        <v>0</v>
      </c>
      <c r="O31" s="150">
        <f>'K18CMUTPM'!L78</f>
        <v>8</v>
      </c>
      <c r="P31" s="222">
        <f>'K18CMUTPM'!M78</f>
        <v>0.1724137931034483</v>
      </c>
      <c r="Q31" s="223"/>
    </row>
    <row r="32" spans="1:17" ht="15.75">
      <c r="A32" s="221" t="s">
        <v>133</v>
      </c>
      <c r="B32" s="150">
        <f t="shared" si="0"/>
        <v>24</v>
      </c>
      <c r="C32" s="150">
        <f>'K18CMUTTT'!L38</f>
        <v>11</v>
      </c>
      <c r="D32" s="222">
        <f>'K18CMUTTT'!M38</f>
        <v>0.4583333333333333</v>
      </c>
      <c r="E32" s="150">
        <f>'K18CMUTTT'!L39</f>
        <v>10</v>
      </c>
      <c r="F32" s="222">
        <f>'K18CMUTTT'!M39</f>
        <v>0.4166666666666667</v>
      </c>
      <c r="G32" s="150">
        <f>'K18CMUTTT'!L40</f>
        <v>0</v>
      </c>
      <c r="H32" s="222">
        <f>'K18CMUTTT'!M40</f>
        <v>0</v>
      </c>
      <c r="I32" s="150">
        <f>'K18CMUTTT'!L41</f>
        <v>0</v>
      </c>
      <c r="J32" s="222">
        <f>'K18CMUTTT'!M41</f>
        <v>0</v>
      </c>
      <c r="K32" s="150">
        <f>'K18CMUTTT'!L42</f>
        <v>0</v>
      </c>
      <c r="L32" s="222">
        <f>'K18CMUTTT'!M42</f>
        <v>0</v>
      </c>
      <c r="M32" s="150">
        <f>'K18CMUTTT'!L43</f>
        <v>2</v>
      </c>
      <c r="N32" s="222">
        <f>'K18CMUTTT'!M43</f>
        <v>0.08333333333333333</v>
      </c>
      <c r="O32" s="150">
        <f>'K18CMUTTT'!L44</f>
        <v>1</v>
      </c>
      <c r="P32" s="222">
        <f>'K18CMUTTT'!M44</f>
        <v>0.041666666666666664</v>
      </c>
      <c r="Q32" s="223"/>
    </row>
    <row r="33" spans="1:17" ht="15.75">
      <c r="A33" s="221" t="s">
        <v>134</v>
      </c>
      <c r="B33" s="150">
        <f t="shared" si="0"/>
        <v>132</v>
      </c>
      <c r="C33" s="150">
        <f>'K18CSUKTR'!L146</f>
        <v>23</v>
      </c>
      <c r="D33" s="222">
        <f>'K18CSUKTR'!M146</f>
        <v>0.17424242424242425</v>
      </c>
      <c r="E33" s="150">
        <f>'K18CSUKTR'!L147</f>
        <v>53</v>
      </c>
      <c r="F33" s="222">
        <f>'K18CSUKTR'!M147</f>
        <v>0.4015151515151515</v>
      </c>
      <c r="G33" s="150">
        <f>'K18CSUKTR'!L148</f>
        <v>27</v>
      </c>
      <c r="H33" s="222">
        <f>'K18CSUKTR'!M148</f>
        <v>0.20454545454545456</v>
      </c>
      <c r="I33" s="150">
        <f>'K18CSUKTR'!L149</f>
        <v>3</v>
      </c>
      <c r="J33" s="222">
        <f>'K18CSUKTR'!M149</f>
        <v>0.022727272727272728</v>
      </c>
      <c r="K33" s="150">
        <f>'K18CSUKTR'!L150</f>
        <v>0</v>
      </c>
      <c r="L33" s="222">
        <f>'K18CSUKTR'!M150</f>
        <v>0</v>
      </c>
      <c r="M33" s="150">
        <f>'K18CSUKTR'!L151</f>
        <v>8</v>
      </c>
      <c r="N33" s="222">
        <f>'K18CSUKTR'!M151</f>
        <v>0.06060606060606061</v>
      </c>
      <c r="O33" s="150">
        <f>'K18CSUKTR'!L152</f>
        <v>18</v>
      </c>
      <c r="P33" s="222">
        <f>'K18CSUKTR'!M152</f>
        <v>0.13636363636363635</v>
      </c>
      <c r="Q33" s="223"/>
    </row>
    <row r="34" spans="1:17" ht="15.75">
      <c r="A34" s="221" t="s">
        <v>135</v>
      </c>
      <c r="B34" s="150">
        <f t="shared" si="0"/>
        <v>35</v>
      </c>
      <c r="C34" s="150">
        <f>'K18CSUXDD'!L49</f>
        <v>3</v>
      </c>
      <c r="D34" s="222">
        <f>'K18CSUXDD'!M49</f>
        <v>0.08571428571428572</v>
      </c>
      <c r="E34" s="150">
        <f>'K18CSUXDD'!L50</f>
        <v>15</v>
      </c>
      <c r="F34" s="222">
        <f>'K18CSUXDD'!M50</f>
        <v>0.42857142857142855</v>
      </c>
      <c r="G34" s="150">
        <f>'K18CSUXDD'!L51</f>
        <v>17</v>
      </c>
      <c r="H34" s="222">
        <f>'K18CSUXDD'!M51</f>
        <v>0.4857142857142857</v>
      </c>
      <c r="I34" s="150">
        <f>'K18CSUXDD'!L52</f>
        <v>0</v>
      </c>
      <c r="J34" s="222">
        <f>'K18CSUXDD'!M52</f>
        <v>0</v>
      </c>
      <c r="K34" s="150">
        <f>'K18CSUXDD'!L53</f>
        <v>0</v>
      </c>
      <c r="L34" s="222">
        <f>'K18CSUXDD'!M53</f>
        <v>0</v>
      </c>
      <c r="M34" s="150">
        <f>'K18CSUXDD'!L54</f>
        <v>0</v>
      </c>
      <c r="N34" s="222">
        <f>'K18CSUXDD'!M54</f>
        <v>0</v>
      </c>
      <c r="O34" s="150">
        <f>'K18CSUXDD'!L55</f>
        <v>0</v>
      </c>
      <c r="P34" s="222">
        <f>'K18CSUXDD'!M55</f>
        <v>0</v>
      </c>
      <c r="Q34" s="223"/>
    </row>
    <row r="35" spans="1:17" ht="15.75">
      <c r="A35" s="221" t="s">
        <v>136</v>
      </c>
      <c r="B35" s="150">
        <f t="shared" si="0"/>
        <v>58</v>
      </c>
      <c r="C35" s="150">
        <f>'K18PSUKCD'!L72</f>
        <v>6</v>
      </c>
      <c r="D35" s="222">
        <f>'K18PSUKCD'!M72</f>
        <v>0.10344827586206896</v>
      </c>
      <c r="E35" s="150">
        <f>'K18PSUKCD'!L73</f>
        <v>26</v>
      </c>
      <c r="F35" s="222">
        <f>'K18PSUKCD'!M73</f>
        <v>0.4482758620689655</v>
      </c>
      <c r="G35" s="150">
        <f>'K18PSUKCD'!L74</f>
        <v>4</v>
      </c>
      <c r="H35" s="222">
        <f>'K18PSUKCD'!M74</f>
        <v>0.06896551724137931</v>
      </c>
      <c r="I35" s="150">
        <f>'K18PSUKCD'!L75</f>
        <v>0</v>
      </c>
      <c r="J35" s="222">
        <f>'K18PSUKCD'!M75</f>
        <v>0</v>
      </c>
      <c r="K35" s="150">
        <f>'K18PSUKCD'!L76</f>
        <v>0</v>
      </c>
      <c r="L35" s="222">
        <f>'K18PSUKCD'!M76</f>
        <v>0</v>
      </c>
      <c r="M35" s="150">
        <f>'K18PSUKCD'!L77</f>
        <v>14</v>
      </c>
      <c r="N35" s="222">
        <f>'K18PSUKCD'!M77</f>
        <v>0.2413793103448276</v>
      </c>
      <c r="O35" s="150">
        <f>'K18PSUKCD'!L78</f>
        <v>8</v>
      </c>
      <c r="P35" s="222">
        <f>'K18PSUKCD'!M78</f>
        <v>0.13793103448275862</v>
      </c>
      <c r="Q35" s="223"/>
    </row>
    <row r="36" spans="1:17" ht="15.75">
      <c r="A36" s="221" t="s">
        <v>137</v>
      </c>
      <c r="B36" s="150">
        <f t="shared" si="0"/>
        <v>77</v>
      </c>
      <c r="C36" s="150">
        <f>'K18PSUKKT'!L92</f>
        <v>44</v>
      </c>
      <c r="D36" s="222">
        <f>'K18PSUKKT'!M92</f>
        <v>0.5714285714285714</v>
      </c>
      <c r="E36" s="150">
        <f>'K18PSUKKT'!L93</f>
        <v>18</v>
      </c>
      <c r="F36" s="222">
        <f>'K18PSUKKT'!M93</f>
        <v>0.23376623376623376</v>
      </c>
      <c r="G36" s="150">
        <f>'K18PSUKKT'!L94</f>
        <v>8</v>
      </c>
      <c r="H36" s="222">
        <f>'K18PSUKKT'!M94</f>
        <v>0.1038961038961039</v>
      </c>
      <c r="I36" s="150">
        <f>'K18PSUKKT'!L95</f>
        <v>0</v>
      </c>
      <c r="J36" s="222">
        <f>'K18PSUKKT'!M95</f>
        <v>0</v>
      </c>
      <c r="K36" s="150">
        <f>'K18PSUKKT'!L96</f>
        <v>0</v>
      </c>
      <c r="L36" s="222">
        <f>'K18PSUKKT'!M96</f>
        <v>0</v>
      </c>
      <c r="M36" s="150">
        <f>'K18PSUKKT'!L97</f>
        <v>3</v>
      </c>
      <c r="N36" s="222">
        <f>'K18PSUKKT'!M97</f>
        <v>0.03896103896103896</v>
      </c>
      <c r="O36" s="150">
        <f>'K18PSUKKT'!L98</f>
        <v>4</v>
      </c>
      <c r="P36" s="222">
        <f>'K18PSUKKT'!M98</f>
        <v>0.05194805194805195</v>
      </c>
      <c r="Q36" s="223"/>
    </row>
    <row r="37" spans="1:17" ht="15.75">
      <c r="A37" s="221" t="s">
        <v>138</v>
      </c>
      <c r="B37" s="150">
        <f t="shared" si="0"/>
        <v>59</v>
      </c>
      <c r="C37" s="150">
        <f>'K18PSUQCD'!L73</f>
        <v>8</v>
      </c>
      <c r="D37" s="222">
        <f>'K18PSUQCD'!I73</f>
        <v>0.22033898305084745</v>
      </c>
      <c r="E37" s="150">
        <f>'K18PSUQCD'!L74</f>
        <v>18</v>
      </c>
      <c r="F37" s="222">
        <f>'K18PSUQCD'!I74</f>
        <v>0.288135593220339</v>
      </c>
      <c r="G37" s="150">
        <f>'K18PSUQCD'!L75</f>
        <v>3</v>
      </c>
      <c r="H37" s="222">
        <f>'K18PSUQCD'!I75</f>
        <v>0</v>
      </c>
      <c r="I37" s="150">
        <f>'K18PSUQCD'!L76</f>
        <v>0</v>
      </c>
      <c r="J37" s="222">
        <f>'K18PSUQCD'!I76</f>
        <v>0</v>
      </c>
      <c r="K37" s="150">
        <f>'K18PSUQCD'!L77</f>
        <v>0</v>
      </c>
      <c r="L37" s="222">
        <f>'K18PSUQCD'!I77</f>
        <v>0</v>
      </c>
      <c r="M37" s="150">
        <f>'K18PSUQCD'!L78</f>
        <v>16</v>
      </c>
      <c r="N37" s="222">
        <f>'K18PSUQCD'!I78</f>
        <v>0</v>
      </c>
      <c r="O37" s="150">
        <f>'K18PSUQCD'!L79</f>
        <v>14</v>
      </c>
      <c r="P37" s="222">
        <f>'K18PSUQCD'!I79</f>
        <v>0.4915254237288136</v>
      </c>
      <c r="Q37" s="223"/>
    </row>
    <row r="38" spans="1:17" ht="15.75">
      <c r="A38" s="221" t="s">
        <v>139</v>
      </c>
      <c r="B38" s="150">
        <f t="shared" si="0"/>
        <v>61</v>
      </c>
      <c r="C38" s="150">
        <f>'K18PSUQNH'!L75</f>
        <v>16</v>
      </c>
      <c r="D38" s="222">
        <f>'K18PSUQNH'!M75</f>
        <v>0.26229508196721313</v>
      </c>
      <c r="E38" s="150">
        <f>'K18PSUQNH'!L76</f>
        <v>36</v>
      </c>
      <c r="F38" s="222">
        <f>'K18PSUQNH'!M76</f>
        <v>0.5901639344262295</v>
      </c>
      <c r="G38" s="150">
        <f>'K18PSUQNH'!L77</f>
        <v>3</v>
      </c>
      <c r="H38" s="222">
        <f>'K18PSUQNH'!M77</f>
        <v>0.04918032786885246</v>
      </c>
      <c r="I38" s="150">
        <f>'K18PSUQNH'!L78</f>
        <v>2</v>
      </c>
      <c r="J38" s="222">
        <f>'K18PSUQNH'!M78</f>
        <v>0.03278688524590164</v>
      </c>
      <c r="K38" s="150">
        <f>'K18PSUQNH'!L79</f>
        <v>0</v>
      </c>
      <c r="L38" s="222">
        <f>'K18PSUQNH'!M79</f>
        <v>0</v>
      </c>
      <c r="M38" s="150">
        <f>'K18PSUQNH'!L80</f>
        <v>2</v>
      </c>
      <c r="N38" s="222">
        <f>'K18PSUQNH'!M80</f>
        <v>0.03278688524590164</v>
      </c>
      <c r="O38" s="150">
        <f>'K18PSUQNH'!L81</f>
        <v>2</v>
      </c>
      <c r="P38" s="222">
        <f>'K18PSUQNH'!M81</f>
        <v>0.03278688524590164</v>
      </c>
      <c r="Q38" s="223"/>
    </row>
    <row r="39" spans="1:17" ht="15.75">
      <c r="A39" s="224" t="s">
        <v>140</v>
      </c>
      <c r="B39" s="225">
        <f t="shared" si="0"/>
        <v>81</v>
      </c>
      <c r="C39" s="225">
        <f>'K18PSUQTH'!L95</f>
        <v>23</v>
      </c>
      <c r="D39" s="226">
        <f>'K18PSUQTH'!M95</f>
        <v>0.2839506172839506</v>
      </c>
      <c r="E39" s="225">
        <f>'K18PSUQTH'!L96</f>
        <v>43</v>
      </c>
      <c r="F39" s="226">
        <f>'K18PSUQTH'!M96</f>
        <v>0.5308641975308642</v>
      </c>
      <c r="G39" s="225">
        <f>'K18PSUQTH'!L97</f>
        <v>5</v>
      </c>
      <c r="H39" s="226">
        <f>'K18PSUQTH'!M97</f>
        <v>0.06172839506172839</v>
      </c>
      <c r="I39" s="225">
        <f>'K18PSUQTH'!L98</f>
        <v>0</v>
      </c>
      <c r="J39" s="226">
        <f>'K18PSUQTH'!M98</f>
        <v>0</v>
      </c>
      <c r="K39" s="225">
        <f>'K18PSUQTH'!L99</f>
        <v>0</v>
      </c>
      <c r="L39" s="226">
        <f>'K18PSUQTH'!M99</f>
        <v>0</v>
      </c>
      <c r="M39" s="225">
        <f>'K18PSUQTH'!L100</f>
        <v>4</v>
      </c>
      <c r="N39" s="226">
        <f>'K18PSUQTH'!M100</f>
        <v>0.04938271604938271</v>
      </c>
      <c r="O39" s="225">
        <f>'K18PSUQTH'!L101</f>
        <v>6</v>
      </c>
      <c r="P39" s="226">
        <f>'K18PSUQTH'!M101</f>
        <v>0.07407407407407407</v>
      </c>
      <c r="Q39" s="227"/>
    </row>
    <row r="40" spans="1:17" ht="15.75">
      <c r="A40" s="209" t="s">
        <v>20</v>
      </c>
      <c r="B40" s="210">
        <f>SUM(B13:B39)</f>
        <v>1332</v>
      </c>
      <c r="C40" s="210">
        <f>SUM(C13:C39)</f>
        <v>374</v>
      </c>
      <c r="D40" s="211">
        <f>C40/B40</f>
        <v>0.2807807807807808</v>
      </c>
      <c r="E40" s="210">
        <f>SUM(E13:E39)</f>
        <v>621</v>
      </c>
      <c r="F40" s="211">
        <f>E40/B40</f>
        <v>0.46621621621621623</v>
      </c>
      <c r="G40" s="210">
        <f>SUM(G13:G39)</f>
        <v>142</v>
      </c>
      <c r="H40" s="211">
        <f>G40/B40</f>
        <v>0.1066066066066066</v>
      </c>
      <c r="I40" s="210">
        <f>SUM(I13:I39)</f>
        <v>12</v>
      </c>
      <c r="J40" s="211">
        <f>I40/B40</f>
        <v>0.009009009009009009</v>
      </c>
      <c r="K40" s="210">
        <f>SUM(K13:K39)</f>
        <v>0</v>
      </c>
      <c r="L40" s="211">
        <f>K40/B40</f>
        <v>0</v>
      </c>
      <c r="M40" s="210">
        <f>SUM(M13:M39)</f>
        <v>75</v>
      </c>
      <c r="N40" s="211">
        <f>M40/B40</f>
        <v>0.05630630630630631</v>
      </c>
      <c r="O40" s="210">
        <f>SUM(O13:O39)</f>
        <v>108</v>
      </c>
      <c r="P40" s="211">
        <f>O40/B40</f>
        <v>0.08108108108108109</v>
      </c>
      <c r="Q40" s="212"/>
    </row>
    <row r="41" spans="1:17" ht="15.75">
      <c r="A41" s="199"/>
      <c r="B41" s="199"/>
      <c r="C41" s="213"/>
      <c r="D41" s="202"/>
      <c r="E41" s="198"/>
      <c r="F41" s="202"/>
      <c r="G41" s="198"/>
      <c r="H41" s="202"/>
      <c r="I41" s="198"/>
      <c r="J41" s="202"/>
      <c r="K41" s="198"/>
      <c r="L41" s="202"/>
      <c r="M41" s="198"/>
      <c r="N41" s="202"/>
      <c r="O41" s="198"/>
      <c r="P41" s="202"/>
      <c r="Q41" s="214"/>
    </row>
    <row r="42" spans="13:17" ht="15.75">
      <c r="M42" s="443" t="s">
        <v>2494</v>
      </c>
      <c r="N42" s="443"/>
      <c r="O42" s="443"/>
      <c r="P42" s="443"/>
      <c r="Q42" s="443"/>
    </row>
    <row r="43" spans="1:17" ht="15.75">
      <c r="A43" s="430" t="s">
        <v>5</v>
      </c>
      <c r="B43" s="430"/>
      <c r="C43" s="430"/>
      <c r="D43" s="430"/>
      <c r="E43" s="430"/>
      <c r="N43" s="430" t="s">
        <v>2420</v>
      </c>
      <c r="O43" s="430"/>
      <c r="P43" s="430"/>
      <c r="Q43" s="430"/>
    </row>
    <row r="47" spans="1:17" ht="15.75">
      <c r="A47" s="430" t="s">
        <v>2463</v>
      </c>
      <c r="B47" s="430"/>
      <c r="C47" s="430"/>
      <c r="D47" s="430"/>
      <c r="E47" s="430"/>
      <c r="N47" s="430" t="s">
        <v>2462</v>
      </c>
      <c r="O47" s="430"/>
      <c r="P47" s="430"/>
      <c r="Q47" s="430"/>
    </row>
  </sheetData>
  <sheetProtection/>
  <mergeCells count="25">
    <mergeCell ref="A47:E47"/>
    <mergeCell ref="N47:Q47"/>
    <mergeCell ref="I11:J11"/>
    <mergeCell ref="K11:L11"/>
    <mergeCell ref="M11:N11"/>
    <mergeCell ref="O11:P11"/>
    <mergeCell ref="M42:Q42"/>
    <mergeCell ref="A43:E43"/>
    <mergeCell ref="N43:Q43"/>
    <mergeCell ref="B7:Q7"/>
    <mergeCell ref="B8:Q8"/>
    <mergeCell ref="B9:Q9"/>
    <mergeCell ref="A10:A12"/>
    <mergeCell ref="B10:B12"/>
    <mergeCell ref="C10:P10"/>
    <mergeCell ref="Q10:Q12"/>
    <mergeCell ref="C11:D11"/>
    <mergeCell ref="E11:F11"/>
    <mergeCell ref="G11:H11"/>
    <mergeCell ref="A2:F2"/>
    <mergeCell ref="J2:Q2"/>
    <mergeCell ref="A3:F3"/>
    <mergeCell ref="J3:Q3"/>
    <mergeCell ref="A4:F4"/>
    <mergeCell ref="J4:Q4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zoomScalePageLayoutView="0" workbookViewId="0" topLeftCell="A19">
      <selection activeCell="K36" sqref="K36:M36"/>
    </sheetView>
  </sheetViews>
  <sheetFormatPr defaultColWidth="9.140625" defaultRowHeight="12.75"/>
  <cols>
    <col min="1" max="1" width="4.28125" style="2" customWidth="1"/>
    <col min="2" max="2" width="10.7109375" style="2" customWidth="1"/>
    <col min="3" max="3" width="12.7109375" style="2" customWidth="1"/>
    <col min="4" max="4" width="7.8515625" style="2" customWidth="1"/>
    <col min="5" max="5" width="9.140625" style="2" customWidth="1"/>
    <col min="6" max="6" width="11.57421875" style="2" customWidth="1"/>
    <col min="7" max="7" width="6.8515625" style="2" customWidth="1"/>
    <col min="8" max="8" width="5.57421875" style="2" customWidth="1"/>
    <col min="9" max="9" width="6.00390625" style="2" customWidth="1"/>
    <col min="10" max="10" width="5.57421875" style="2" customWidth="1"/>
    <col min="11" max="11" width="8.00390625" style="2" customWidth="1"/>
    <col min="12" max="12" width="5.8515625" style="2" customWidth="1"/>
    <col min="13" max="13" width="8.00390625" style="2" customWidth="1"/>
    <col min="14" max="14" width="10.28125" style="2" customWidth="1"/>
    <col min="15" max="16384" width="9.140625" style="2" customWidth="1"/>
  </cols>
  <sheetData>
    <row r="1" ht="21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14.25" customHeight="1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13" ht="16.5" customHeight="1">
      <c r="A11" s="273">
        <v>1</v>
      </c>
      <c r="B11" s="303">
        <v>1821144973</v>
      </c>
      <c r="C11" s="274" t="s">
        <v>1631</v>
      </c>
      <c r="D11" s="275" t="s">
        <v>1632</v>
      </c>
      <c r="E11" s="276" t="s">
        <v>1633</v>
      </c>
      <c r="F11" s="277" t="s">
        <v>1602</v>
      </c>
      <c r="G11" s="278">
        <v>83</v>
      </c>
      <c r="H11" s="314" t="str">
        <f aca="true" t="shared" si="0" ref="H11:L34">IF(G11&gt;=90,"X SẮC",IF(G11&gt;=80,"TỐT",IF(G11&gt;=70,"KHÁ",IF(G11&gt;=60,"TB KHÁ",IF(G11&gt;=50,"T. BÌNH",IF(G11&gt;=40,"YẾU","KÉM"))))))</f>
        <v>TỐT</v>
      </c>
      <c r="I11" s="278">
        <v>90</v>
      </c>
      <c r="J11" s="314" t="str">
        <f t="shared" si="0"/>
        <v>X SẮC</v>
      </c>
      <c r="K11" s="278">
        <f>(G11+I11)/2</f>
        <v>86.5</v>
      </c>
      <c r="L11" s="314" t="str">
        <f t="shared" si="0"/>
        <v>TỐT</v>
      </c>
      <c r="M11" s="279"/>
    </row>
    <row r="12" spans="1:13" ht="16.5" customHeight="1">
      <c r="A12" s="280">
        <v>2</v>
      </c>
      <c r="B12" s="304">
        <v>162143147</v>
      </c>
      <c r="C12" s="281" t="s">
        <v>1645</v>
      </c>
      <c r="D12" s="282" t="s">
        <v>1540</v>
      </c>
      <c r="E12" s="283">
        <v>33611</v>
      </c>
      <c r="F12" s="284" t="s">
        <v>1602</v>
      </c>
      <c r="G12" s="285">
        <v>75</v>
      </c>
      <c r="H12" s="315" t="str">
        <f t="shared" si="0"/>
        <v>KHÁ</v>
      </c>
      <c r="I12" s="285">
        <v>90</v>
      </c>
      <c r="J12" s="315" t="str">
        <f t="shared" si="0"/>
        <v>X SẮC</v>
      </c>
      <c r="K12" s="285">
        <f aca="true" t="shared" si="1" ref="K12:K34">(G12+I12)/2</f>
        <v>82.5</v>
      </c>
      <c r="L12" s="315" t="str">
        <f t="shared" si="0"/>
        <v>TỐT</v>
      </c>
      <c r="M12" s="286"/>
    </row>
    <row r="13" spans="1:13" ht="16.5" customHeight="1">
      <c r="A13" s="280">
        <v>3</v>
      </c>
      <c r="B13" s="304">
        <v>1821143917</v>
      </c>
      <c r="C13" s="281" t="s">
        <v>1620</v>
      </c>
      <c r="D13" s="282" t="s">
        <v>1529</v>
      </c>
      <c r="E13" s="283" t="s">
        <v>1621</v>
      </c>
      <c r="F13" s="284" t="s">
        <v>1602</v>
      </c>
      <c r="G13" s="285">
        <v>95</v>
      </c>
      <c r="H13" s="315" t="str">
        <f t="shared" si="0"/>
        <v>X SẮC</v>
      </c>
      <c r="I13" s="285">
        <v>95</v>
      </c>
      <c r="J13" s="315" t="str">
        <f t="shared" si="0"/>
        <v>X SẮC</v>
      </c>
      <c r="K13" s="285">
        <f t="shared" si="1"/>
        <v>95</v>
      </c>
      <c r="L13" s="315" t="str">
        <f t="shared" si="0"/>
        <v>X SẮC</v>
      </c>
      <c r="M13" s="286"/>
    </row>
    <row r="14" spans="1:13" ht="16.5" customHeight="1">
      <c r="A14" s="280">
        <v>4</v>
      </c>
      <c r="B14" s="304">
        <v>1821144976</v>
      </c>
      <c r="C14" s="281" t="s">
        <v>1636</v>
      </c>
      <c r="D14" s="282" t="s">
        <v>1637</v>
      </c>
      <c r="E14" s="283" t="s">
        <v>1638</v>
      </c>
      <c r="F14" s="284" t="s">
        <v>1602</v>
      </c>
      <c r="G14" s="285">
        <v>83</v>
      </c>
      <c r="H14" s="315" t="str">
        <f t="shared" si="0"/>
        <v>TỐT</v>
      </c>
      <c r="I14" s="285">
        <v>85</v>
      </c>
      <c r="J14" s="315" t="str">
        <f t="shared" si="0"/>
        <v>TỐT</v>
      </c>
      <c r="K14" s="285">
        <f t="shared" si="1"/>
        <v>84</v>
      </c>
      <c r="L14" s="315" t="str">
        <f t="shared" si="0"/>
        <v>TỐT</v>
      </c>
      <c r="M14" s="286"/>
    </row>
    <row r="15" spans="1:13" ht="16.5" customHeight="1">
      <c r="A15" s="280">
        <v>5</v>
      </c>
      <c r="B15" s="304">
        <v>1821144429</v>
      </c>
      <c r="C15" s="281" t="s">
        <v>1629</v>
      </c>
      <c r="D15" s="282" t="s">
        <v>1315</v>
      </c>
      <c r="E15" s="283" t="s">
        <v>1630</v>
      </c>
      <c r="F15" s="284" t="s">
        <v>1602</v>
      </c>
      <c r="G15" s="285">
        <v>98</v>
      </c>
      <c r="H15" s="315" t="str">
        <f t="shared" si="0"/>
        <v>X SẮC</v>
      </c>
      <c r="I15" s="285">
        <v>98</v>
      </c>
      <c r="J15" s="315" t="str">
        <f t="shared" si="0"/>
        <v>X SẮC</v>
      </c>
      <c r="K15" s="285">
        <f t="shared" si="1"/>
        <v>98</v>
      </c>
      <c r="L15" s="315" t="str">
        <f t="shared" si="0"/>
        <v>X SẮC</v>
      </c>
      <c r="M15" s="286"/>
    </row>
    <row r="16" spans="1:13" ht="16.5" customHeight="1">
      <c r="A16" s="280">
        <v>6</v>
      </c>
      <c r="B16" s="304">
        <v>1821144975</v>
      </c>
      <c r="C16" s="281" t="s">
        <v>1634</v>
      </c>
      <c r="D16" s="282" t="s">
        <v>1396</v>
      </c>
      <c r="E16" s="283" t="s">
        <v>1635</v>
      </c>
      <c r="F16" s="284" t="s">
        <v>1602</v>
      </c>
      <c r="G16" s="285">
        <v>87</v>
      </c>
      <c r="H16" s="315" t="str">
        <f t="shared" si="0"/>
        <v>TỐT</v>
      </c>
      <c r="I16" s="285">
        <v>93</v>
      </c>
      <c r="J16" s="315" t="str">
        <f t="shared" si="0"/>
        <v>X SẮC</v>
      </c>
      <c r="K16" s="285">
        <f t="shared" si="1"/>
        <v>90</v>
      </c>
      <c r="L16" s="315" t="str">
        <f t="shared" si="0"/>
        <v>X SẮC</v>
      </c>
      <c r="M16" s="286"/>
    </row>
    <row r="17" spans="1:13" ht="16.5" customHeight="1">
      <c r="A17" s="280">
        <v>7</v>
      </c>
      <c r="B17" s="304">
        <v>1820214256</v>
      </c>
      <c r="C17" s="281" t="s">
        <v>1615</v>
      </c>
      <c r="D17" s="282" t="s">
        <v>1616</v>
      </c>
      <c r="E17" s="283" t="s">
        <v>1617</v>
      </c>
      <c r="F17" s="284" t="s">
        <v>1602</v>
      </c>
      <c r="G17" s="285">
        <v>84</v>
      </c>
      <c r="H17" s="315" t="str">
        <f t="shared" si="0"/>
        <v>TỐT</v>
      </c>
      <c r="I17" s="285">
        <v>0</v>
      </c>
      <c r="J17" s="315" t="str">
        <f t="shared" si="0"/>
        <v>KÉM</v>
      </c>
      <c r="K17" s="285">
        <f t="shared" si="1"/>
        <v>42</v>
      </c>
      <c r="L17" s="315" t="str">
        <f t="shared" si="0"/>
        <v>YẾU</v>
      </c>
      <c r="M17" s="286" t="s">
        <v>1954</v>
      </c>
    </row>
    <row r="18" spans="1:13" ht="16.5" customHeight="1">
      <c r="A18" s="280">
        <v>8</v>
      </c>
      <c r="B18" s="336">
        <v>172526943</v>
      </c>
      <c r="C18" s="328" t="s">
        <v>1644</v>
      </c>
      <c r="D18" s="329" t="s">
        <v>1307</v>
      </c>
      <c r="E18" s="338">
        <v>34242</v>
      </c>
      <c r="F18" s="284" t="s">
        <v>1602</v>
      </c>
      <c r="G18" s="285">
        <v>87</v>
      </c>
      <c r="H18" s="315" t="str">
        <f t="shared" si="0"/>
        <v>TỐT</v>
      </c>
      <c r="I18" s="285">
        <v>0</v>
      </c>
      <c r="J18" s="315" t="str">
        <f t="shared" si="0"/>
        <v>KÉM</v>
      </c>
      <c r="K18" s="285">
        <f t="shared" si="1"/>
        <v>43.5</v>
      </c>
      <c r="L18" s="315" t="str">
        <f t="shared" si="0"/>
        <v>YẾU</v>
      </c>
      <c r="M18" s="286"/>
    </row>
    <row r="19" spans="1:13" ht="16.5" customHeight="1">
      <c r="A19" s="280">
        <v>9</v>
      </c>
      <c r="B19" s="304">
        <v>1821143718</v>
      </c>
      <c r="C19" s="281" t="s">
        <v>1618</v>
      </c>
      <c r="D19" s="282" t="s">
        <v>1307</v>
      </c>
      <c r="E19" s="283" t="s">
        <v>1619</v>
      </c>
      <c r="F19" s="284" t="s">
        <v>1602</v>
      </c>
      <c r="G19" s="285">
        <v>90</v>
      </c>
      <c r="H19" s="315" t="str">
        <f t="shared" si="0"/>
        <v>X SẮC</v>
      </c>
      <c r="I19" s="285">
        <v>90</v>
      </c>
      <c r="J19" s="315" t="str">
        <f t="shared" si="0"/>
        <v>X SẮC</v>
      </c>
      <c r="K19" s="285">
        <f t="shared" si="1"/>
        <v>90</v>
      </c>
      <c r="L19" s="315" t="str">
        <f t="shared" si="0"/>
        <v>X SẮC</v>
      </c>
      <c r="M19" s="286"/>
    </row>
    <row r="20" spans="1:13" ht="16.5" customHeight="1">
      <c r="A20" s="280">
        <v>10</v>
      </c>
      <c r="B20" s="304">
        <v>1821144977</v>
      </c>
      <c r="C20" s="281" t="s">
        <v>1639</v>
      </c>
      <c r="D20" s="282" t="s">
        <v>1640</v>
      </c>
      <c r="E20" s="283" t="s">
        <v>1429</v>
      </c>
      <c r="F20" s="284" t="s">
        <v>1602</v>
      </c>
      <c r="G20" s="285">
        <v>86</v>
      </c>
      <c r="H20" s="315" t="str">
        <f t="shared" si="0"/>
        <v>TỐT</v>
      </c>
      <c r="I20" s="285">
        <v>85</v>
      </c>
      <c r="J20" s="315" t="str">
        <f t="shared" si="0"/>
        <v>TỐT</v>
      </c>
      <c r="K20" s="285">
        <f t="shared" si="1"/>
        <v>85.5</v>
      </c>
      <c r="L20" s="315" t="str">
        <f t="shared" si="0"/>
        <v>TỐT</v>
      </c>
      <c r="M20" s="286"/>
    </row>
    <row r="21" spans="1:13" ht="16.5" customHeight="1">
      <c r="A21" s="280">
        <v>11</v>
      </c>
      <c r="B21" s="304">
        <v>1820214254</v>
      </c>
      <c r="C21" s="281" t="s">
        <v>1599</v>
      </c>
      <c r="D21" s="282" t="s">
        <v>1614</v>
      </c>
      <c r="E21" s="283" t="s">
        <v>922</v>
      </c>
      <c r="F21" s="284" t="s">
        <v>1602</v>
      </c>
      <c r="G21" s="285">
        <v>85</v>
      </c>
      <c r="H21" s="315" t="str">
        <f t="shared" si="0"/>
        <v>TỐT</v>
      </c>
      <c r="I21" s="285">
        <v>85</v>
      </c>
      <c r="J21" s="315" t="str">
        <f t="shared" si="0"/>
        <v>TỐT</v>
      </c>
      <c r="K21" s="285">
        <f t="shared" si="1"/>
        <v>85</v>
      </c>
      <c r="L21" s="315" t="str">
        <f t="shared" si="0"/>
        <v>TỐT</v>
      </c>
      <c r="M21" s="286"/>
    </row>
    <row r="22" spans="1:13" ht="16.5" customHeight="1">
      <c r="A22" s="280">
        <v>12</v>
      </c>
      <c r="B22" s="304">
        <v>1821144978</v>
      </c>
      <c r="C22" s="281" t="s">
        <v>1641</v>
      </c>
      <c r="D22" s="282" t="s">
        <v>1614</v>
      </c>
      <c r="E22" s="283" t="s">
        <v>363</v>
      </c>
      <c r="F22" s="284" t="s">
        <v>1602</v>
      </c>
      <c r="G22" s="285">
        <v>98</v>
      </c>
      <c r="H22" s="315" t="str">
        <f t="shared" si="0"/>
        <v>X SẮC</v>
      </c>
      <c r="I22" s="285">
        <v>90</v>
      </c>
      <c r="J22" s="315" t="str">
        <f t="shared" si="0"/>
        <v>X SẮC</v>
      </c>
      <c r="K22" s="285">
        <f t="shared" si="1"/>
        <v>94</v>
      </c>
      <c r="L22" s="315" t="str">
        <f t="shared" si="0"/>
        <v>X SẮC</v>
      </c>
      <c r="M22" s="286"/>
    </row>
    <row r="23" spans="1:13" ht="16.5" customHeight="1">
      <c r="A23" s="280">
        <v>13</v>
      </c>
      <c r="B23" s="304">
        <v>1821146346</v>
      </c>
      <c r="C23" s="281" t="s">
        <v>1642</v>
      </c>
      <c r="D23" s="282" t="s">
        <v>1643</v>
      </c>
      <c r="E23" s="283" t="s">
        <v>655</v>
      </c>
      <c r="F23" s="284" t="s">
        <v>1602</v>
      </c>
      <c r="G23" s="285">
        <v>0</v>
      </c>
      <c r="H23" s="315" t="str">
        <f t="shared" si="0"/>
        <v>KÉM</v>
      </c>
      <c r="I23" s="285">
        <v>0</v>
      </c>
      <c r="J23" s="315" t="str">
        <f t="shared" si="0"/>
        <v>KÉM</v>
      </c>
      <c r="K23" s="285">
        <f t="shared" si="1"/>
        <v>0</v>
      </c>
      <c r="L23" s="315" t="str">
        <f t="shared" si="0"/>
        <v>KÉM</v>
      </c>
      <c r="M23" s="286" t="s">
        <v>1954</v>
      </c>
    </row>
    <row r="24" spans="1:13" ht="16.5" customHeight="1">
      <c r="A24" s="280">
        <v>14</v>
      </c>
      <c r="B24" s="304">
        <v>1820145424</v>
      </c>
      <c r="C24" s="281" t="s">
        <v>1604</v>
      </c>
      <c r="D24" s="282" t="s">
        <v>1605</v>
      </c>
      <c r="E24" s="283" t="s">
        <v>1606</v>
      </c>
      <c r="F24" s="284" t="s">
        <v>1602</v>
      </c>
      <c r="G24" s="285">
        <v>85</v>
      </c>
      <c r="H24" s="315" t="str">
        <f t="shared" si="0"/>
        <v>TỐT</v>
      </c>
      <c r="I24" s="285">
        <v>85</v>
      </c>
      <c r="J24" s="315" t="str">
        <f t="shared" si="0"/>
        <v>TỐT</v>
      </c>
      <c r="K24" s="285">
        <f t="shared" si="1"/>
        <v>85</v>
      </c>
      <c r="L24" s="315" t="str">
        <f t="shared" si="0"/>
        <v>TỐT</v>
      </c>
      <c r="M24" s="286"/>
    </row>
    <row r="25" spans="1:13" ht="16.5" customHeight="1">
      <c r="A25" s="280">
        <v>15</v>
      </c>
      <c r="B25" s="304">
        <v>1820144427</v>
      </c>
      <c r="C25" s="281" t="s">
        <v>1599</v>
      </c>
      <c r="D25" s="282" t="s">
        <v>1600</v>
      </c>
      <c r="E25" s="283" t="s">
        <v>1601</v>
      </c>
      <c r="F25" s="284" t="s">
        <v>1602</v>
      </c>
      <c r="G25" s="285">
        <v>87</v>
      </c>
      <c r="H25" s="315" t="str">
        <f t="shared" si="0"/>
        <v>TỐT</v>
      </c>
      <c r="I25" s="285">
        <v>90</v>
      </c>
      <c r="J25" s="315" t="str">
        <f t="shared" si="0"/>
        <v>X SẮC</v>
      </c>
      <c r="K25" s="285">
        <f t="shared" si="1"/>
        <v>88.5</v>
      </c>
      <c r="L25" s="315" t="str">
        <f t="shared" si="0"/>
        <v>TỐT</v>
      </c>
      <c r="M25" s="286"/>
    </row>
    <row r="26" spans="1:13" ht="16.5" customHeight="1">
      <c r="A26" s="280">
        <v>16</v>
      </c>
      <c r="B26" s="304">
        <v>1821144428</v>
      </c>
      <c r="C26" s="281" t="s">
        <v>1627</v>
      </c>
      <c r="D26" s="282" t="s">
        <v>1344</v>
      </c>
      <c r="E26" s="283" t="s">
        <v>1628</v>
      </c>
      <c r="F26" s="284" t="s">
        <v>1602</v>
      </c>
      <c r="G26" s="285">
        <v>95</v>
      </c>
      <c r="H26" s="315" t="str">
        <f t="shared" si="0"/>
        <v>X SẮC</v>
      </c>
      <c r="I26" s="285">
        <v>90</v>
      </c>
      <c r="J26" s="315" t="str">
        <f t="shared" si="0"/>
        <v>X SẮC</v>
      </c>
      <c r="K26" s="285">
        <f t="shared" si="1"/>
        <v>92.5</v>
      </c>
      <c r="L26" s="315" t="str">
        <f t="shared" si="0"/>
        <v>X SẮC</v>
      </c>
      <c r="M26" s="286"/>
    </row>
    <row r="27" spans="1:13" ht="16.5" customHeight="1">
      <c r="A27" s="280">
        <v>17</v>
      </c>
      <c r="B27" s="304">
        <v>1820145744</v>
      </c>
      <c r="C27" s="281" t="s">
        <v>1607</v>
      </c>
      <c r="D27" s="282" t="s">
        <v>1480</v>
      </c>
      <c r="E27" s="283" t="s">
        <v>1608</v>
      </c>
      <c r="F27" s="284" t="s">
        <v>1602</v>
      </c>
      <c r="G27" s="285">
        <v>90</v>
      </c>
      <c r="H27" s="315" t="str">
        <f t="shared" si="0"/>
        <v>X SẮC</v>
      </c>
      <c r="I27" s="285">
        <v>93</v>
      </c>
      <c r="J27" s="315" t="str">
        <f t="shared" si="0"/>
        <v>X SẮC</v>
      </c>
      <c r="K27" s="285">
        <f t="shared" si="1"/>
        <v>91.5</v>
      </c>
      <c r="L27" s="315" t="str">
        <f t="shared" si="0"/>
        <v>X SẮC</v>
      </c>
      <c r="M27" s="286"/>
    </row>
    <row r="28" spans="1:13" ht="16.5" customHeight="1">
      <c r="A28" s="280">
        <v>18</v>
      </c>
      <c r="B28" s="304">
        <v>1820146100</v>
      </c>
      <c r="C28" s="281" t="s">
        <v>1611</v>
      </c>
      <c r="D28" s="282" t="s">
        <v>1612</v>
      </c>
      <c r="E28" s="283" t="s">
        <v>1613</v>
      </c>
      <c r="F28" s="284" t="s">
        <v>1602</v>
      </c>
      <c r="G28" s="285">
        <v>90</v>
      </c>
      <c r="H28" s="315" t="str">
        <f t="shared" si="0"/>
        <v>X SẮC</v>
      </c>
      <c r="I28" s="285">
        <v>80</v>
      </c>
      <c r="J28" s="315" t="str">
        <f t="shared" si="0"/>
        <v>TỐT</v>
      </c>
      <c r="K28" s="285">
        <f t="shared" si="1"/>
        <v>85</v>
      </c>
      <c r="L28" s="315" t="str">
        <f t="shared" si="0"/>
        <v>TỐT</v>
      </c>
      <c r="M28" s="286"/>
    </row>
    <row r="29" spans="1:13" ht="16.5" customHeight="1">
      <c r="A29" s="280">
        <v>19</v>
      </c>
      <c r="B29" s="304">
        <v>1820145745</v>
      </c>
      <c r="C29" s="281" t="s">
        <v>1609</v>
      </c>
      <c r="D29" s="282" t="s">
        <v>1300</v>
      </c>
      <c r="E29" s="283" t="s">
        <v>1610</v>
      </c>
      <c r="F29" s="284" t="s">
        <v>1602</v>
      </c>
      <c r="G29" s="285">
        <v>95</v>
      </c>
      <c r="H29" s="315" t="str">
        <f t="shared" si="0"/>
        <v>X SẮC</v>
      </c>
      <c r="I29" s="285">
        <v>90</v>
      </c>
      <c r="J29" s="315" t="str">
        <f t="shared" si="0"/>
        <v>X SẮC</v>
      </c>
      <c r="K29" s="285">
        <f t="shared" si="1"/>
        <v>92.5</v>
      </c>
      <c r="L29" s="315" t="str">
        <f t="shared" si="0"/>
        <v>X SẮC</v>
      </c>
      <c r="M29" s="286"/>
    </row>
    <row r="30" spans="1:13" ht="16.5" customHeight="1">
      <c r="A30" s="280">
        <v>20</v>
      </c>
      <c r="B30" s="304">
        <v>1820144972</v>
      </c>
      <c r="C30" s="281" t="s">
        <v>1603</v>
      </c>
      <c r="D30" s="282" t="s">
        <v>1402</v>
      </c>
      <c r="E30" s="283" t="s">
        <v>1410</v>
      </c>
      <c r="F30" s="284" t="s">
        <v>1602</v>
      </c>
      <c r="G30" s="285">
        <v>87</v>
      </c>
      <c r="H30" s="315" t="str">
        <f t="shared" si="0"/>
        <v>TỐT</v>
      </c>
      <c r="I30" s="285">
        <v>95</v>
      </c>
      <c r="J30" s="315" t="str">
        <f t="shared" si="0"/>
        <v>X SẮC</v>
      </c>
      <c r="K30" s="285">
        <f t="shared" si="1"/>
        <v>91</v>
      </c>
      <c r="L30" s="315" t="str">
        <f t="shared" si="0"/>
        <v>X SẮC</v>
      </c>
      <c r="M30" s="286"/>
    </row>
    <row r="31" spans="1:21" ht="18" customHeight="1">
      <c r="A31" s="280">
        <v>21</v>
      </c>
      <c r="B31" s="337">
        <v>1821114704</v>
      </c>
      <c r="C31" s="330" t="s">
        <v>1465</v>
      </c>
      <c r="D31" s="331" t="s">
        <v>1315</v>
      </c>
      <c r="E31" s="332" t="s">
        <v>1466</v>
      </c>
      <c r="F31" s="333" t="s">
        <v>1438</v>
      </c>
      <c r="G31" s="334">
        <v>80</v>
      </c>
      <c r="H31" s="315" t="str">
        <f t="shared" si="0"/>
        <v>TỐT</v>
      </c>
      <c r="I31" s="334">
        <v>90</v>
      </c>
      <c r="J31" s="315" t="str">
        <f t="shared" si="0"/>
        <v>X SẮC</v>
      </c>
      <c r="K31" s="285">
        <f t="shared" si="1"/>
        <v>85</v>
      </c>
      <c r="L31" s="315" t="str">
        <f t="shared" si="0"/>
        <v>TỐT</v>
      </c>
      <c r="M31" s="335" t="s">
        <v>2486</v>
      </c>
      <c r="O31" s="83"/>
      <c r="P31" s="83"/>
      <c r="Q31" s="83"/>
      <c r="R31" s="84"/>
      <c r="S31" s="27"/>
      <c r="T31" s="4"/>
      <c r="U31" s="4"/>
    </row>
    <row r="32" spans="1:21" ht="18" customHeight="1">
      <c r="A32" s="280">
        <v>22</v>
      </c>
      <c r="B32" s="337">
        <v>1821114709</v>
      </c>
      <c r="C32" s="330" t="s">
        <v>1474</v>
      </c>
      <c r="D32" s="331" t="s">
        <v>1423</v>
      </c>
      <c r="E32" s="332" t="s">
        <v>1475</v>
      </c>
      <c r="F32" s="333" t="s">
        <v>1602</v>
      </c>
      <c r="G32" s="334">
        <v>95</v>
      </c>
      <c r="H32" s="315" t="str">
        <f t="shared" si="0"/>
        <v>X SẮC</v>
      </c>
      <c r="I32" s="334">
        <v>85</v>
      </c>
      <c r="J32" s="315" t="str">
        <f t="shared" si="0"/>
        <v>TỐT</v>
      </c>
      <c r="K32" s="285">
        <f t="shared" si="1"/>
        <v>90</v>
      </c>
      <c r="L32" s="315" t="str">
        <f t="shared" si="0"/>
        <v>X SẮC</v>
      </c>
      <c r="M32" s="335" t="s">
        <v>2486</v>
      </c>
      <c r="O32" s="12"/>
      <c r="P32" s="12"/>
      <c r="Q32" s="12"/>
      <c r="R32" s="84"/>
      <c r="S32" s="27"/>
      <c r="T32" s="4"/>
      <c r="U32" s="4"/>
    </row>
    <row r="33" spans="1:13" ht="16.5" customHeight="1">
      <c r="A33" s="280">
        <v>23</v>
      </c>
      <c r="B33" s="304">
        <v>1821143918</v>
      </c>
      <c r="C33" s="281" t="s">
        <v>1622</v>
      </c>
      <c r="D33" s="282" t="s">
        <v>1623</v>
      </c>
      <c r="E33" s="283" t="s">
        <v>1624</v>
      </c>
      <c r="F33" s="284" t="s">
        <v>1602</v>
      </c>
      <c r="G33" s="285">
        <v>82</v>
      </c>
      <c r="H33" s="315" t="str">
        <f t="shared" si="0"/>
        <v>TỐT</v>
      </c>
      <c r="I33" s="285">
        <v>90</v>
      </c>
      <c r="J33" s="315" t="str">
        <f t="shared" si="0"/>
        <v>X SẮC</v>
      </c>
      <c r="K33" s="285">
        <f t="shared" si="1"/>
        <v>86</v>
      </c>
      <c r="L33" s="315" t="str">
        <f t="shared" si="0"/>
        <v>TỐT</v>
      </c>
      <c r="M33" s="286"/>
    </row>
    <row r="34" spans="1:13" ht="16.5" customHeight="1">
      <c r="A34" s="298">
        <v>24</v>
      </c>
      <c r="B34" s="307">
        <v>1821144426</v>
      </c>
      <c r="C34" s="299" t="s">
        <v>1625</v>
      </c>
      <c r="D34" s="300" t="s">
        <v>1387</v>
      </c>
      <c r="E34" s="301" t="s">
        <v>1626</v>
      </c>
      <c r="F34" s="302" t="s">
        <v>1602</v>
      </c>
      <c r="G34" s="296">
        <v>90</v>
      </c>
      <c r="H34" s="317" t="str">
        <f t="shared" si="0"/>
        <v>X SẮC</v>
      </c>
      <c r="I34" s="296">
        <v>90</v>
      </c>
      <c r="J34" s="317" t="str">
        <f t="shared" si="0"/>
        <v>X SẮC</v>
      </c>
      <c r="K34" s="296">
        <f t="shared" si="1"/>
        <v>90</v>
      </c>
      <c r="L34" s="317" t="str">
        <f t="shared" si="0"/>
        <v>X SẮC</v>
      </c>
      <c r="M34" s="297"/>
    </row>
    <row r="35" spans="1:14" ht="11.25" customHeight="1">
      <c r="A35" s="318"/>
      <c r="B35" s="319"/>
      <c r="C35" s="319"/>
      <c r="D35" s="319"/>
      <c r="E35" s="319"/>
      <c r="F35" s="319"/>
      <c r="G35" s="320"/>
      <c r="H35" s="320"/>
      <c r="I35" s="320"/>
      <c r="J35" s="320"/>
      <c r="K35" s="320"/>
      <c r="L35" s="320"/>
      <c r="M35" s="320">
        <f>COUNTIF(M11:M34,"=NH")</f>
        <v>2</v>
      </c>
      <c r="N35" s="4"/>
    </row>
    <row r="36" spans="1:13" ht="16.5">
      <c r="A36" s="318"/>
      <c r="B36" s="318"/>
      <c r="C36" s="320"/>
      <c r="D36" s="320"/>
      <c r="E36" s="320"/>
      <c r="F36" s="320"/>
      <c r="G36" s="451" t="s">
        <v>2480</v>
      </c>
      <c r="H36" s="452"/>
      <c r="I36" s="453"/>
      <c r="J36" s="322"/>
      <c r="K36" s="451" t="s">
        <v>2482</v>
      </c>
      <c r="L36" s="452"/>
      <c r="M36" s="453"/>
    </row>
    <row r="37" spans="1:13" ht="16.5">
      <c r="A37" s="318"/>
      <c r="B37" s="318"/>
      <c r="C37" s="320"/>
      <c r="D37" s="320"/>
      <c r="E37" s="320"/>
      <c r="F37" s="320"/>
      <c r="G37" s="311" t="s">
        <v>2412</v>
      </c>
      <c r="H37" s="308" t="s">
        <v>2413</v>
      </c>
      <c r="I37" s="308" t="s">
        <v>4</v>
      </c>
      <c r="J37" s="309"/>
      <c r="K37" s="313" t="s">
        <v>2412</v>
      </c>
      <c r="L37" s="308" t="s">
        <v>2413</v>
      </c>
      <c r="M37" s="308" t="s">
        <v>4</v>
      </c>
    </row>
    <row r="38" spans="1:13" ht="15.75" customHeight="1">
      <c r="A38" s="318"/>
      <c r="B38" s="318"/>
      <c r="C38" s="320"/>
      <c r="D38" s="320"/>
      <c r="E38" s="320"/>
      <c r="F38" s="320"/>
      <c r="G38" s="311" t="s">
        <v>1522</v>
      </c>
      <c r="H38" s="308">
        <f>COUNTIF($J$11:$J$34,G38)</f>
        <v>15</v>
      </c>
      <c r="I38" s="312">
        <f>H38/$H$45</f>
        <v>0.625</v>
      </c>
      <c r="J38" s="309"/>
      <c r="K38" s="313" t="s">
        <v>1522</v>
      </c>
      <c r="L38" s="308">
        <f>COUNTIF($L$11:$L$34,K38)</f>
        <v>11</v>
      </c>
      <c r="M38" s="312">
        <f>L38/$L$45</f>
        <v>0.4583333333333333</v>
      </c>
    </row>
    <row r="39" spans="1:13" ht="15.75" customHeight="1">
      <c r="A39" s="318"/>
      <c r="B39" s="318"/>
      <c r="C39" s="320"/>
      <c r="D39" s="320"/>
      <c r="E39" s="320"/>
      <c r="F39" s="320"/>
      <c r="G39" s="311" t="s">
        <v>1523</v>
      </c>
      <c r="H39" s="308">
        <f aca="true" t="shared" si="2" ref="H39:H44">COUNTIF($J$11:$J$34,G39)</f>
        <v>6</v>
      </c>
      <c r="I39" s="312">
        <f aca="true" t="shared" si="3" ref="I39:I45">H39/$H$45</f>
        <v>0.25</v>
      </c>
      <c r="J39" s="309"/>
      <c r="K39" s="313" t="s">
        <v>1523</v>
      </c>
      <c r="L39" s="308">
        <f aca="true" t="shared" si="4" ref="L39:L44">COUNTIF($L$11:$L$34,K39)</f>
        <v>10</v>
      </c>
      <c r="M39" s="312">
        <f aca="true" t="shared" si="5" ref="M39:M45">L39/$L$45</f>
        <v>0.4166666666666667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2414</v>
      </c>
      <c r="H40" s="308">
        <f t="shared" si="2"/>
        <v>0</v>
      </c>
      <c r="I40" s="312">
        <f t="shared" si="3"/>
        <v>0</v>
      </c>
      <c r="J40" s="309"/>
      <c r="K40" s="313" t="s">
        <v>2414</v>
      </c>
      <c r="L40" s="308">
        <f t="shared" si="4"/>
        <v>0</v>
      </c>
      <c r="M40" s="312">
        <f t="shared" si="5"/>
        <v>0</v>
      </c>
    </row>
    <row r="41" spans="1:13" ht="15.75" customHeight="1">
      <c r="A41" s="318"/>
      <c r="B41" s="318"/>
      <c r="C41" s="320"/>
      <c r="D41" s="320"/>
      <c r="E41" s="320"/>
      <c r="F41" s="320"/>
      <c r="G41" s="311" t="s">
        <v>2415</v>
      </c>
      <c r="H41" s="308">
        <f t="shared" si="2"/>
        <v>0</v>
      </c>
      <c r="I41" s="312">
        <f t="shared" si="3"/>
        <v>0</v>
      </c>
      <c r="J41" s="309"/>
      <c r="K41" s="313" t="s">
        <v>2415</v>
      </c>
      <c r="L41" s="308">
        <f t="shared" si="4"/>
        <v>0</v>
      </c>
      <c r="M41" s="312">
        <f t="shared" si="5"/>
        <v>0</v>
      </c>
    </row>
    <row r="42" spans="1:13" ht="15.75" customHeight="1">
      <c r="A42" s="318"/>
      <c r="B42" s="318"/>
      <c r="C42" s="320"/>
      <c r="D42" s="320"/>
      <c r="E42" s="320"/>
      <c r="F42" s="320"/>
      <c r="G42" s="311" t="s">
        <v>2416</v>
      </c>
      <c r="H42" s="308">
        <f t="shared" si="2"/>
        <v>0</v>
      </c>
      <c r="I42" s="312">
        <f t="shared" si="3"/>
        <v>0</v>
      </c>
      <c r="J42" s="309"/>
      <c r="K42" s="313" t="s">
        <v>2416</v>
      </c>
      <c r="L42" s="308">
        <f t="shared" si="4"/>
        <v>0</v>
      </c>
      <c r="M42" s="312">
        <f t="shared" si="5"/>
        <v>0</v>
      </c>
    </row>
    <row r="43" spans="1:13" ht="15.75" customHeight="1">
      <c r="A43" s="318"/>
      <c r="B43" s="318"/>
      <c r="C43" s="320"/>
      <c r="D43" s="320"/>
      <c r="E43" s="320"/>
      <c r="F43" s="320"/>
      <c r="G43" s="311" t="s">
        <v>2417</v>
      </c>
      <c r="H43" s="308">
        <f t="shared" si="2"/>
        <v>0</v>
      </c>
      <c r="I43" s="312">
        <f t="shared" si="3"/>
        <v>0</v>
      </c>
      <c r="J43" s="309"/>
      <c r="K43" s="313" t="s">
        <v>2481</v>
      </c>
      <c r="L43" s="308">
        <f t="shared" si="4"/>
        <v>2</v>
      </c>
      <c r="M43" s="312">
        <f t="shared" si="5"/>
        <v>0.08333333333333333</v>
      </c>
    </row>
    <row r="44" spans="1:13" ht="15.75" customHeight="1">
      <c r="A44" s="318"/>
      <c r="B44" s="318"/>
      <c r="C44" s="320"/>
      <c r="D44" s="320"/>
      <c r="E44" s="320"/>
      <c r="F44" s="320"/>
      <c r="G44" s="311" t="s">
        <v>2418</v>
      </c>
      <c r="H44" s="308">
        <f t="shared" si="2"/>
        <v>3</v>
      </c>
      <c r="I44" s="312">
        <f t="shared" si="3"/>
        <v>0.125</v>
      </c>
      <c r="J44" s="309"/>
      <c r="K44" s="313" t="s">
        <v>2418</v>
      </c>
      <c r="L44" s="308">
        <f t="shared" si="4"/>
        <v>1</v>
      </c>
      <c r="M44" s="312">
        <f t="shared" si="5"/>
        <v>0.041666666666666664</v>
      </c>
    </row>
    <row r="45" spans="1:13" ht="15.75" customHeight="1">
      <c r="A45" s="318"/>
      <c r="B45" s="318"/>
      <c r="C45" s="320"/>
      <c r="D45" s="320"/>
      <c r="E45" s="320"/>
      <c r="F45" s="320"/>
      <c r="G45" s="311" t="s">
        <v>2419</v>
      </c>
      <c r="H45" s="308">
        <f>SUM(H38:H44)</f>
        <v>24</v>
      </c>
      <c r="I45" s="312">
        <f t="shared" si="3"/>
        <v>1</v>
      </c>
      <c r="J45" s="309"/>
      <c r="K45" s="313" t="s">
        <v>2419</v>
      </c>
      <c r="L45" s="308">
        <f>SUM(L38:L44)</f>
        <v>24</v>
      </c>
      <c r="M45" s="312">
        <f t="shared" si="5"/>
        <v>1</v>
      </c>
    </row>
    <row r="46" spans="2:13" s="5" customFormat="1" ht="16.5">
      <c r="B46" s="2"/>
      <c r="F46" s="454" t="s">
        <v>2494</v>
      </c>
      <c r="G46" s="454"/>
      <c r="H46" s="454"/>
      <c r="I46" s="454"/>
      <c r="J46" s="454"/>
      <c r="K46" s="454"/>
      <c r="L46" s="454"/>
      <c r="M46" s="454"/>
    </row>
    <row r="47" spans="1:14" s="7" customFormat="1" ht="16.5">
      <c r="A47" s="430" t="s">
        <v>5</v>
      </c>
      <c r="B47" s="430"/>
      <c r="C47" s="430"/>
      <c r="D47" s="430"/>
      <c r="E47" s="430"/>
      <c r="F47" s="430"/>
      <c r="G47" s="449" t="s">
        <v>2420</v>
      </c>
      <c r="H47" s="449"/>
      <c r="I47" s="449"/>
      <c r="J47" s="449"/>
      <c r="K47" s="449"/>
      <c r="L47" s="449"/>
      <c r="M47" s="449"/>
      <c r="N47" s="5"/>
    </row>
    <row r="48" spans="1:14" ht="16.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51" spans="1:13" ht="16.5">
      <c r="A51" s="430" t="s">
        <v>2463</v>
      </c>
      <c r="B51" s="430"/>
      <c r="C51" s="430"/>
      <c r="G51" s="449" t="s">
        <v>2462</v>
      </c>
      <c r="H51" s="449"/>
      <c r="I51" s="449"/>
      <c r="J51" s="449"/>
      <c r="K51" s="449"/>
      <c r="L51" s="449"/>
      <c r="M51" s="449"/>
    </row>
  </sheetData>
  <sheetProtection/>
  <mergeCells count="25">
    <mergeCell ref="A51:C51"/>
    <mergeCell ref="G51:M51"/>
    <mergeCell ref="A7:N7"/>
    <mergeCell ref="A9:A10"/>
    <mergeCell ref="C9:D10"/>
    <mergeCell ref="E9:E10"/>
    <mergeCell ref="F9:F10"/>
    <mergeCell ref="A8:M8"/>
    <mergeCell ref="A47:C47"/>
    <mergeCell ref="B9:B10"/>
    <mergeCell ref="A2:D2"/>
    <mergeCell ref="A3:D3"/>
    <mergeCell ref="A5:N5"/>
    <mergeCell ref="A6:N6"/>
    <mergeCell ref="E2:M2"/>
    <mergeCell ref="E3:M3"/>
    <mergeCell ref="D47:F47"/>
    <mergeCell ref="G47:M47"/>
    <mergeCell ref="M9:M10"/>
    <mergeCell ref="G9:H9"/>
    <mergeCell ref="F46:M46"/>
    <mergeCell ref="I9:J9"/>
    <mergeCell ref="K9:L9"/>
    <mergeCell ref="G36:I36"/>
    <mergeCell ref="K36:M36"/>
  </mergeCells>
  <conditionalFormatting sqref="G33:G34 G11:G30 I11:I30 K11:K34">
    <cfRule type="cellIs" priority="9" dxfId="0" operator="equal" stopIfTrue="1">
      <formula>0</formula>
    </cfRule>
  </conditionalFormatting>
  <conditionalFormatting sqref="I33:I34">
    <cfRule type="cellIs" priority="8" dxfId="0" operator="equal" stopIfTrue="1">
      <formula>0</formula>
    </cfRule>
  </conditionalFormatting>
  <conditionalFormatting sqref="G32">
    <cfRule type="cellIs" priority="6" dxfId="0" operator="equal" stopIfTrue="1">
      <formula>0</formula>
    </cfRule>
  </conditionalFormatting>
  <conditionalFormatting sqref="I32">
    <cfRule type="cellIs" priority="5" dxfId="0" operator="equal" stopIfTrue="1">
      <formula>0</formula>
    </cfRule>
  </conditionalFormatting>
  <conditionalFormatting sqref="G31">
    <cfRule type="cellIs" priority="3" dxfId="0" operator="equal" stopIfTrue="1">
      <formula>0</formula>
    </cfRule>
  </conditionalFormatting>
  <conditionalFormatting sqref="I31">
    <cfRule type="cellIs" priority="2" dxfId="0" operator="equal" stopIfTrue="1">
      <formula>0</formula>
    </cfRule>
  </conditionalFormatting>
  <printOptions/>
  <pageMargins left="0.2" right="0.17" top="0.39" bottom="0.23" header="0.36" footer="0.2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5"/>
  <sheetViews>
    <sheetView zoomScale="75" zoomScaleNormal="75" zoomScalePageLayoutView="0" workbookViewId="0" topLeftCell="A48">
      <selection activeCell="K70" sqref="K70:M70"/>
    </sheetView>
  </sheetViews>
  <sheetFormatPr defaultColWidth="9.140625" defaultRowHeight="12.75"/>
  <cols>
    <col min="1" max="1" width="3.140625" style="2" customWidth="1"/>
    <col min="2" max="2" width="10.421875" style="2" customWidth="1"/>
    <col min="3" max="3" width="16.28125" style="2" customWidth="1"/>
    <col min="4" max="4" width="6.8515625" style="2" customWidth="1"/>
    <col min="5" max="5" width="8.421875" style="2" customWidth="1"/>
    <col min="6" max="6" width="12.00390625" style="2" customWidth="1"/>
    <col min="7" max="7" width="5.7109375" style="2" customWidth="1"/>
    <col min="8" max="8" width="6.00390625" style="2" customWidth="1"/>
    <col min="9" max="9" width="6.7109375" style="2" customWidth="1"/>
    <col min="10" max="10" width="5.57421875" style="2" customWidth="1"/>
    <col min="11" max="11" width="7.421875" style="2" customWidth="1"/>
    <col min="12" max="12" width="5.7109375" style="2" customWidth="1"/>
    <col min="13" max="13" width="7.57421875" style="2" customWidth="1"/>
    <col min="14" max="14" width="10.28125" style="2" customWidth="1"/>
    <col min="15" max="16" width="9.140625" style="2" customWidth="1"/>
    <col min="17" max="17" width="12.8515625" style="4" bestFit="1" customWidth="1"/>
    <col min="18" max="18" width="19.00390625" style="4" bestFit="1" customWidth="1"/>
    <col min="19" max="25" width="9.140625" style="4" customWidth="1"/>
    <col min="26" max="16384" width="9.140625" style="2" customWidth="1"/>
  </cols>
  <sheetData>
    <row r="1" ht="21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5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  <c r="Q9" s="18"/>
      <c r="R9" s="18"/>
      <c r="S9" s="18"/>
      <c r="T9" s="18"/>
      <c r="U9" s="18"/>
      <c r="V9" s="18"/>
      <c r="W9" s="18"/>
      <c r="X9" s="18"/>
      <c r="Y9" s="18"/>
    </row>
    <row r="10" spans="1:25" s="5" customFormat="1" ht="66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  <c r="Q10" s="18"/>
      <c r="R10" s="18"/>
      <c r="S10" s="18"/>
      <c r="T10" s="18"/>
      <c r="U10" s="18"/>
      <c r="V10" s="18"/>
      <c r="W10" s="18"/>
      <c r="X10" s="18"/>
      <c r="Y10" s="18"/>
    </row>
    <row r="11" spans="1:23" ht="21" customHeight="1">
      <c r="A11" s="273">
        <v>1</v>
      </c>
      <c r="B11" s="303">
        <v>1820124724</v>
      </c>
      <c r="C11" s="274" t="s">
        <v>1479</v>
      </c>
      <c r="D11" s="275" t="s">
        <v>1480</v>
      </c>
      <c r="E11" s="276" t="s">
        <v>1481</v>
      </c>
      <c r="F11" s="277" t="s">
        <v>1482</v>
      </c>
      <c r="G11" s="278">
        <v>83</v>
      </c>
      <c r="H11" s="314" t="str">
        <f aca="true" t="shared" si="0" ref="H11:L68">IF(G11&gt;=90,"X SẮC",IF(G11&gt;=80,"TỐT",IF(G11&gt;=70,"KHÁ",IF(G11&gt;=60,"TB KHÁ",IF(G11&gt;=50,"T. BÌNH",IF(G11&gt;=40,"YẾU","KÉM"))))))</f>
        <v>TỐT</v>
      </c>
      <c r="I11" s="278">
        <v>75</v>
      </c>
      <c r="J11" s="314" t="str">
        <f t="shared" si="0"/>
        <v>KHÁ</v>
      </c>
      <c r="K11" s="278">
        <f>(G11+I11)/2</f>
        <v>79</v>
      </c>
      <c r="L11" s="314" t="str">
        <f t="shared" si="0"/>
        <v>KHÁ</v>
      </c>
      <c r="M11" s="279"/>
      <c r="Q11" s="85"/>
      <c r="R11" s="86"/>
      <c r="S11" s="86"/>
      <c r="T11" s="87"/>
      <c r="U11" s="86"/>
      <c r="V11" s="88"/>
      <c r="W11" s="89"/>
    </row>
    <row r="12" spans="1:23" ht="21" customHeight="1">
      <c r="A12" s="280">
        <v>2</v>
      </c>
      <c r="B12" s="304">
        <v>1820125993</v>
      </c>
      <c r="C12" s="281" t="s">
        <v>1483</v>
      </c>
      <c r="D12" s="282" t="s">
        <v>1484</v>
      </c>
      <c r="E12" s="283" t="s">
        <v>1485</v>
      </c>
      <c r="F12" s="284" t="s">
        <v>1482</v>
      </c>
      <c r="G12" s="285">
        <v>83</v>
      </c>
      <c r="H12" s="315" t="str">
        <f t="shared" si="0"/>
        <v>TỐT</v>
      </c>
      <c r="I12" s="285">
        <v>80</v>
      </c>
      <c r="J12" s="315" t="str">
        <f t="shared" si="0"/>
        <v>TỐT</v>
      </c>
      <c r="K12" s="285">
        <f aca="true" t="shared" si="1" ref="K12:K68">(G12+I12)/2</f>
        <v>81.5</v>
      </c>
      <c r="L12" s="315" t="str">
        <f t="shared" si="0"/>
        <v>TỐT</v>
      </c>
      <c r="M12" s="286"/>
      <c r="Q12" s="85"/>
      <c r="R12" s="90"/>
      <c r="S12" s="86"/>
      <c r="T12" s="87"/>
      <c r="U12" s="86"/>
      <c r="V12" s="88"/>
      <c r="W12" s="89"/>
    </row>
    <row r="13" spans="1:25" ht="21" customHeight="1">
      <c r="A13" s="280">
        <v>3</v>
      </c>
      <c r="B13" s="304">
        <v>1821123512</v>
      </c>
      <c r="C13" s="281" t="s">
        <v>1489</v>
      </c>
      <c r="D13" s="282" t="s">
        <v>1490</v>
      </c>
      <c r="E13" s="283" t="s">
        <v>1491</v>
      </c>
      <c r="F13" s="284" t="s">
        <v>1482</v>
      </c>
      <c r="G13" s="285">
        <v>79</v>
      </c>
      <c r="H13" s="315" t="str">
        <f t="shared" si="0"/>
        <v>KHÁ</v>
      </c>
      <c r="I13" s="285">
        <v>75</v>
      </c>
      <c r="J13" s="315" t="str">
        <f t="shared" si="0"/>
        <v>KHÁ</v>
      </c>
      <c r="K13" s="285">
        <f t="shared" si="1"/>
        <v>77</v>
      </c>
      <c r="L13" s="315" t="str">
        <f t="shared" si="0"/>
        <v>KHÁ</v>
      </c>
      <c r="M13" s="286"/>
      <c r="Q13" s="91"/>
      <c r="R13" s="92"/>
      <c r="S13" s="93"/>
      <c r="T13" s="28"/>
      <c r="U13" s="28"/>
      <c r="V13" s="29"/>
      <c r="W13" s="29"/>
      <c r="X13" s="29"/>
      <c r="Y13" s="94"/>
    </row>
    <row r="14" spans="1:23" ht="21" customHeight="1">
      <c r="A14" s="280">
        <v>4</v>
      </c>
      <c r="B14" s="304">
        <v>1821123513</v>
      </c>
      <c r="C14" s="281" t="s">
        <v>1492</v>
      </c>
      <c r="D14" s="282" t="s">
        <v>1493</v>
      </c>
      <c r="E14" s="283" t="s">
        <v>1494</v>
      </c>
      <c r="F14" s="284" t="s">
        <v>1482</v>
      </c>
      <c r="G14" s="285">
        <v>84</v>
      </c>
      <c r="H14" s="315" t="str">
        <f t="shared" si="0"/>
        <v>TỐT</v>
      </c>
      <c r="I14" s="285">
        <v>80</v>
      </c>
      <c r="J14" s="315" t="str">
        <f t="shared" si="0"/>
        <v>TỐT</v>
      </c>
      <c r="K14" s="285">
        <f t="shared" si="1"/>
        <v>82</v>
      </c>
      <c r="L14" s="315" t="str">
        <f t="shared" si="0"/>
        <v>TỐT</v>
      </c>
      <c r="M14" s="286"/>
      <c r="Q14" s="85"/>
      <c r="R14" s="86"/>
      <c r="S14" s="86"/>
      <c r="T14" s="87"/>
      <c r="U14" s="86"/>
      <c r="V14" s="88"/>
      <c r="W14" s="89"/>
    </row>
    <row r="15" spans="1:23" ht="21" customHeight="1">
      <c r="A15" s="280">
        <v>5</v>
      </c>
      <c r="B15" s="304">
        <v>1821123514</v>
      </c>
      <c r="C15" s="281" t="s">
        <v>1495</v>
      </c>
      <c r="D15" s="282" t="s">
        <v>1493</v>
      </c>
      <c r="E15" s="283" t="s">
        <v>1496</v>
      </c>
      <c r="F15" s="284" t="s">
        <v>1482</v>
      </c>
      <c r="G15" s="285">
        <v>78</v>
      </c>
      <c r="H15" s="315" t="str">
        <f t="shared" si="0"/>
        <v>KHÁ</v>
      </c>
      <c r="I15" s="285">
        <v>75</v>
      </c>
      <c r="J15" s="315" t="str">
        <f t="shared" si="0"/>
        <v>KHÁ</v>
      </c>
      <c r="K15" s="285">
        <f t="shared" si="1"/>
        <v>76.5</v>
      </c>
      <c r="L15" s="315" t="str">
        <f t="shared" si="0"/>
        <v>KHÁ</v>
      </c>
      <c r="M15" s="286"/>
      <c r="Q15" s="85"/>
      <c r="R15" s="86"/>
      <c r="S15" s="86"/>
      <c r="T15" s="87"/>
      <c r="U15" s="86"/>
      <c r="V15" s="88"/>
      <c r="W15" s="89"/>
    </row>
    <row r="16" spans="1:23" ht="21" customHeight="1">
      <c r="A16" s="280">
        <v>6</v>
      </c>
      <c r="B16" s="304">
        <v>1821123515</v>
      </c>
      <c r="C16" s="281" t="s">
        <v>1497</v>
      </c>
      <c r="D16" s="282" t="s">
        <v>1498</v>
      </c>
      <c r="E16" s="283" t="s">
        <v>1499</v>
      </c>
      <c r="F16" s="284" t="s">
        <v>1482</v>
      </c>
      <c r="G16" s="285">
        <v>82</v>
      </c>
      <c r="H16" s="315" t="str">
        <f t="shared" si="0"/>
        <v>TỐT</v>
      </c>
      <c r="I16" s="285">
        <v>85</v>
      </c>
      <c r="J16" s="315" t="str">
        <f t="shared" si="0"/>
        <v>TỐT</v>
      </c>
      <c r="K16" s="285">
        <f t="shared" si="1"/>
        <v>83.5</v>
      </c>
      <c r="L16" s="315" t="str">
        <f t="shared" si="0"/>
        <v>TỐT</v>
      </c>
      <c r="M16" s="286"/>
      <c r="Q16" s="85"/>
      <c r="R16" s="86"/>
      <c r="S16" s="86"/>
      <c r="T16" s="87"/>
      <c r="U16" s="86"/>
      <c r="V16" s="88"/>
      <c r="W16" s="89"/>
    </row>
    <row r="17" spans="1:23" ht="21" customHeight="1">
      <c r="A17" s="280">
        <v>7</v>
      </c>
      <c r="B17" s="304">
        <v>1821123516</v>
      </c>
      <c r="C17" s="281" t="s">
        <v>1500</v>
      </c>
      <c r="D17" s="282" t="s">
        <v>1501</v>
      </c>
      <c r="E17" s="283" t="s">
        <v>1502</v>
      </c>
      <c r="F17" s="284" t="s">
        <v>1482</v>
      </c>
      <c r="G17" s="285">
        <v>82</v>
      </c>
      <c r="H17" s="315" t="str">
        <f t="shared" si="0"/>
        <v>TỐT</v>
      </c>
      <c r="I17" s="285">
        <v>85</v>
      </c>
      <c r="J17" s="315" t="str">
        <f t="shared" si="0"/>
        <v>TỐT</v>
      </c>
      <c r="K17" s="285">
        <f t="shared" si="1"/>
        <v>83.5</v>
      </c>
      <c r="L17" s="315" t="str">
        <f t="shared" si="0"/>
        <v>TỐT</v>
      </c>
      <c r="M17" s="286"/>
      <c r="Q17" s="85"/>
      <c r="R17" s="86"/>
      <c r="S17" s="86"/>
      <c r="T17" s="87"/>
      <c r="U17" s="86"/>
      <c r="V17" s="88"/>
      <c r="W17" s="89"/>
    </row>
    <row r="18" spans="1:23" ht="21" customHeight="1">
      <c r="A18" s="280">
        <v>8</v>
      </c>
      <c r="B18" s="304">
        <v>1821123818</v>
      </c>
      <c r="C18" s="281" t="s">
        <v>1503</v>
      </c>
      <c r="D18" s="282" t="s">
        <v>1504</v>
      </c>
      <c r="E18" s="283" t="s">
        <v>1505</v>
      </c>
      <c r="F18" s="284" t="s">
        <v>1482</v>
      </c>
      <c r="G18" s="285">
        <v>88</v>
      </c>
      <c r="H18" s="315" t="str">
        <f t="shared" si="0"/>
        <v>TỐT</v>
      </c>
      <c r="I18" s="285">
        <v>85</v>
      </c>
      <c r="J18" s="315" t="str">
        <f t="shared" si="0"/>
        <v>TỐT</v>
      </c>
      <c r="K18" s="285">
        <f t="shared" si="1"/>
        <v>86.5</v>
      </c>
      <c r="L18" s="315" t="str">
        <f t="shared" si="0"/>
        <v>TỐT</v>
      </c>
      <c r="M18" s="286"/>
      <c r="Q18" s="85"/>
      <c r="R18" s="86"/>
      <c r="S18" s="86"/>
      <c r="T18" s="87"/>
      <c r="U18" s="86"/>
      <c r="V18" s="88"/>
      <c r="W18" s="89"/>
    </row>
    <row r="19" spans="1:23" ht="21" customHeight="1">
      <c r="A19" s="280">
        <v>9</v>
      </c>
      <c r="B19" s="304">
        <v>1821123820</v>
      </c>
      <c r="C19" s="281" t="s">
        <v>1506</v>
      </c>
      <c r="D19" s="282" t="s">
        <v>1428</v>
      </c>
      <c r="E19" s="283" t="s">
        <v>1507</v>
      </c>
      <c r="F19" s="284" t="s">
        <v>1482</v>
      </c>
      <c r="G19" s="285">
        <v>86</v>
      </c>
      <c r="H19" s="315" t="str">
        <f t="shared" si="0"/>
        <v>TỐT</v>
      </c>
      <c r="I19" s="285">
        <v>85</v>
      </c>
      <c r="J19" s="315" t="str">
        <f t="shared" si="0"/>
        <v>TỐT</v>
      </c>
      <c r="K19" s="285">
        <f t="shared" si="1"/>
        <v>85.5</v>
      </c>
      <c r="L19" s="315" t="str">
        <f t="shared" si="0"/>
        <v>TỐT</v>
      </c>
      <c r="M19" s="286"/>
      <c r="Q19" s="85"/>
      <c r="R19" s="86"/>
      <c r="S19" s="86"/>
      <c r="T19" s="87"/>
      <c r="U19" s="86"/>
      <c r="V19" s="88"/>
      <c r="W19" s="89"/>
    </row>
    <row r="20" spans="1:13" ht="21" customHeight="1">
      <c r="A20" s="280">
        <v>10</v>
      </c>
      <c r="B20" s="304">
        <v>1821123988</v>
      </c>
      <c r="C20" s="281" t="s">
        <v>1508</v>
      </c>
      <c r="D20" s="282" t="s">
        <v>1344</v>
      </c>
      <c r="E20" s="283" t="s">
        <v>1509</v>
      </c>
      <c r="F20" s="284" t="s">
        <v>1482</v>
      </c>
      <c r="G20" s="285">
        <v>79</v>
      </c>
      <c r="H20" s="315" t="str">
        <f t="shared" si="0"/>
        <v>KHÁ</v>
      </c>
      <c r="I20" s="285">
        <v>85</v>
      </c>
      <c r="J20" s="315" t="str">
        <f t="shared" si="0"/>
        <v>TỐT</v>
      </c>
      <c r="K20" s="285">
        <f t="shared" si="1"/>
        <v>82</v>
      </c>
      <c r="L20" s="315" t="str">
        <f t="shared" si="0"/>
        <v>TỐT</v>
      </c>
      <c r="M20" s="286"/>
    </row>
    <row r="21" spans="1:23" ht="21" customHeight="1">
      <c r="A21" s="280">
        <v>11</v>
      </c>
      <c r="B21" s="304">
        <v>1821123989</v>
      </c>
      <c r="C21" s="281" t="s">
        <v>1510</v>
      </c>
      <c r="D21" s="282" t="s">
        <v>1304</v>
      </c>
      <c r="E21" s="283" t="s">
        <v>1511</v>
      </c>
      <c r="F21" s="284" t="s">
        <v>1482</v>
      </c>
      <c r="G21" s="285">
        <v>80</v>
      </c>
      <c r="H21" s="315" t="str">
        <f t="shared" si="0"/>
        <v>TỐT</v>
      </c>
      <c r="I21" s="285">
        <v>85</v>
      </c>
      <c r="J21" s="315" t="str">
        <f t="shared" si="0"/>
        <v>TỐT</v>
      </c>
      <c r="K21" s="285">
        <f t="shared" si="1"/>
        <v>82.5</v>
      </c>
      <c r="L21" s="315" t="str">
        <f t="shared" si="0"/>
        <v>TỐT</v>
      </c>
      <c r="M21" s="286"/>
      <c r="Q21" s="85"/>
      <c r="R21" s="86"/>
      <c r="S21" s="86"/>
      <c r="T21" s="87"/>
      <c r="U21" s="86"/>
      <c r="V21" s="88"/>
      <c r="W21" s="89"/>
    </row>
    <row r="22" spans="1:23" ht="21" customHeight="1">
      <c r="A22" s="280">
        <v>12</v>
      </c>
      <c r="B22" s="304">
        <v>1821123990</v>
      </c>
      <c r="C22" s="281" t="s">
        <v>1512</v>
      </c>
      <c r="D22" s="282" t="s">
        <v>1513</v>
      </c>
      <c r="E22" s="283" t="s">
        <v>1514</v>
      </c>
      <c r="F22" s="284" t="s">
        <v>1482</v>
      </c>
      <c r="G22" s="285">
        <v>0</v>
      </c>
      <c r="H22" s="315" t="str">
        <f t="shared" si="0"/>
        <v>KÉM</v>
      </c>
      <c r="I22" s="285">
        <v>0</v>
      </c>
      <c r="J22" s="315" t="str">
        <f t="shared" si="0"/>
        <v>KÉM</v>
      </c>
      <c r="K22" s="285">
        <f t="shared" si="1"/>
        <v>0</v>
      </c>
      <c r="L22" s="315" t="str">
        <f t="shared" si="0"/>
        <v>KÉM</v>
      </c>
      <c r="M22" s="286" t="s">
        <v>1954</v>
      </c>
      <c r="Q22" s="85"/>
      <c r="R22" s="86"/>
      <c r="S22" s="86"/>
      <c r="T22" s="87"/>
      <c r="U22" s="86"/>
      <c r="V22" s="88"/>
      <c r="W22" s="89"/>
    </row>
    <row r="23" spans="1:23" ht="21" customHeight="1">
      <c r="A23" s="280">
        <v>13</v>
      </c>
      <c r="B23" s="304">
        <v>1821123992</v>
      </c>
      <c r="C23" s="281" t="s">
        <v>1515</v>
      </c>
      <c r="D23" s="282" t="s">
        <v>1347</v>
      </c>
      <c r="E23" s="283" t="s">
        <v>1516</v>
      </c>
      <c r="F23" s="284" t="s">
        <v>1482</v>
      </c>
      <c r="G23" s="285">
        <v>84</v>
      </c>
      <c r="H23" s="315" t="str">
        <f t="shared" si="0"/>
        <v>TỐT</v>
      </c>
      <c r="I23" s="285">
        <v>85</v>
      </c>
      <c r="J23" s="315" t="str">
        <f t="shared" si="0"/>
        <v>TỐT</v>
      </c>
      <c r="K23" s="285">
        <f t="shared" si="1"/>
        <v>84.5</v>
      </c>
      <c r="L23" s="315" t="str">
        <f t="shared" si="0"/>
        <v>TỐT</v>
      </c>
      <c r="M23" s="286"/>
      <c r="Q23" s="85"/>
      <c r="R23" s="90"/>
      <c r="S23" s="86"/>
      <c r="T23" s="87"/>
      <c r="U23" s="86"/>
      <c r="V23" s="88"/>
      <c r="W23" s="89"/>
    </row>
    <row r="24" spans="1:23" ht="21" customHeight="1">
      <c r="A24" s="280">
        <v>14</v>
      </c>
      <c r="B24" s="304">
        <v>1821123993</v>
      </c>
      <c r="C24" s="281" t="s">
        <v>1517</v>
      </c>
      <c r="D24" s="282" t="s">
        <v>1518</v>
      </c>
      <c r="E24" s="283" t="s">
        <v>1519</v>
      </c>
      <c r="F24" s="284" t="s">
        <v>1482</v>
      </c>
      <c r="G24" s="285">
        <v>78</v>
      </c>
      <c r="H24" s="315" t="str">
        <f t="shared" si="0"/>
        <v>KHÁ</v>
      </c>
      <c r="I24" s="285">
        <v>83</v>
      </c>
      <c r="J24" s="315" t="str">
        <f t="shared" si="0"/>
        <v>TỐT</v>
      </c>
      <c r="K24" s="285">
        <f t="shared" si="1"/>
        <v>80.5</v>
      </c>
      <c r="L24" s="315" t="str">
        <f t="shared" si="0"/>
        <v>TỐT</v>
      </c>
      <c r="M24" s="286"/>
      <c r="Q24" s="85"/>
      <c r="R24" s="86"/>
      <c r="S24" s="86"/>
      <c r="T24" s="87"/>
      <c r="U24" s="86"/>
      <c r="V24" s="88"/>
      <c r="W24" s="89"/>
    </row>
    <row r="25" spans="1:23" ht="21" customHeight="1">
      <c r="A25" s="280">
        <v>15</v>
      </c>
      <c r="B25" s="304">
        <v>1821123994</v>
      </c>
      <c r="C25" s="281" t="s">
        <v>1520</v>
      </c>
      <c r="D25" s="282" t="s">
        <v>1459</v>
      </c>
      <c r="E25" s="283" t="s">
        <v>1521</v>
      </c>
      <c r="F25" s="284" t="s">
        <v>1482</v>
      </c>
      <c r="G25" s="285">
        <v>79</v>
      </c>
      <c r="H25" s="315" t="str">
        <f t="shared" si="0"/>
        <v>KHÁ</v>
      </c>
      <c r="I25" s="285">
        <v>80</v>
      </c>
      <c r="J25" s="315" t="str">
        <f t="shared" si="0"/>
        <v>TỐT</v>
      </c>
      <c r="K25" s="285">
        <f t="shared" si="1"/>
        <v>79.5</v>
      </c>
      <c r="L25" s="315" t="str">
        <f t="shared" si="0"/>
        <v>KHÁ</v>
      </c>
      <c r="M25" s="286"/>
      <c r="Q25" s="85"/>
      <c r="R25" s="86"/>
      <c r="S25" s="86"/>
      <c r="T25" s="87"/>
      <c r="U25" s="86"/>
      <c r="V25" s="88"/>
      <c r="W25" s="89"/>
    </row>
    <row r="26" spans="1:25" ht="21" customHeight="1">
      <c r="A26" s="280">
        <v>16</v>
      </c>
      <c r="B26" s="304">
        <v>1821123995</v>
      </c>
      <c r="C26" s="281" t="s">
        <v>1524</v>
      </c>
      <c r="D26" s="282" t="s">
        <v>1525</v>
      </c>
      <c r="E26" s="283" t="s">
        <v>1418</v>
      </c>
      <c r="F26" s="284" t="s">
        <v>1482</v>
      </c>
      <c r="G26" s="285">
        <v>75</v>
      </c>
      <c r="H26" s="315" t="str">
        <f t="shared" si="0"/>
        <v>KHÁ</v>
      </c>
      <c r="I26" s="285">
        <v>75</v>
      </c>
      <c r="J26" s="315" t="str">
        <f t="shared" si="0"/>
        <v>KHÁ</v>
      </c>
      <c r="K26" s="285">
        <f t="shared" si="1"/>
        <v>75</v>
      </c>
      <c r="L26" s="315" t="str">
        <f t="shared" si="0"/>
        <v>KHÁ</v>
      </c>
      <c r="M26" s="286"/>
      <c r="Q26" s="91"/>
      <c r="R26" s="92"/>
      <c r="S26" s="93"/>
      <c r="T26" s="28"/>
      <c r="U26" s="28"/>
      <c r="V26" s="63"/>
      <c r="W26" s="47"/>
      <c r="X26" s="29"/>
      <c r="Y26" s="94"/>
    </row>
    <row r="27" spans="1:23" ht="21" customHeight="1">
      <c r="A27" s="280">
        <v>17</v>
      </c>
      <c r="B27" s="304">
        <v>1821123996</v>
      </c>
      <c r="C27" s="281" t="s">
        <v>1526</v>
      </c>
      <c r="D27" s="282" t="s">
        <v>1527</v>
      </c>
      <c r="E27" s="283" t="s">
        <v>1432</v>
      </c>
      <c r="F27" s="284" t="s">
        <v>1482</v>
      </c>
      <c r="G27" s="285">
        <v>83</v>
      </c>
      <c r="H27" s="315" t="str">
        <f t="shared" si="0"/>
        <v>TỐT</v>
      </c>
      <c r="I27" s="285">
        <v>85</v>
      </c>
      <c r="J27" s="315" t="str">
        <f t="shared" si="0"/>
        <v>TỐT</v>
      </c>
      <c r="K27" s="285">
        <f t="shared" si="1"/>
        <v>84</v>
      </c>
      <c r="L27" s="315" t="str">
        <f t="shared" si="0"/>
        <v>TỐT</v>
      </c>
      <c r="M27" s="286"/>
      <c r="Q27" s="85"/>
      <c r="R27" s="86"/>
      <c r="S27" s="86"/>
      <c r="T27" s="87"/>
      <c r="U27" s="86"/>
      <c r="V27" s="88"/>
      <c r="W27" s="89"/>
    </row>
    <row r="28" spans="1:23" ht="21" customHeight="1">
      <c r="A28" s="280">
        <v>18</v>
      </c>
      <c r="B28" s="304">
        <v>1821123997</v>
      </c>
      <c r="C28" s="281" t="s">
        <v>1528</v>
      </c>
      <c r="D28" s="282" t="s">
        <v>1529</v>
      </c>
      <c r="E28" s="283" t="s">
        <v>1530</v>
      </c>
      <c r="F28" s="284" t="s">
        <v>1482</v>
      </c>
      <c r="G28" s="285">
        <v>93</v>
      </c>
      <c r="H28" s="315" t="str">
        <f t="shared" si="0"/>
        <v>X SẮC</v>
      </c>
      <c r="I28" s="285">
        <v>98</v>
      </c>
      <c r="J28" s="315" t="str">
        <f t="shared" si="0"/>
        <v>X SẮC</v>
      </c>
      <c r="K28" s="285">
        <f t="shared" si="1"/>
        <v>95.5</v>
      </c>
      <c r="L28" s="315" t="str">
        <f t="shared" si="0"/>
        <v>X SẮC</v>
      </c>
      <c r="M28" s="286"/>
      <c r="Q28" s="85"/>
      <c r="R28" s="86"/>
      <c r="S28" s="86"/>
      <c r="T28" s="87"/>
      <c r="U28" s="86"/>
      <c r="V28" s="88"/>
      <c r="W28" s="89"/>
    </row>
    <row r="29" spans="1:23" ht="21" customHeight="1">
      <c r="A29" s="280">
        <v>19</v>
      </c>
      <c r="B29" s="304">
        <v>1821123998</v>
      </c>
      <c r="C29" s="281" t="s">
        <v>1531</v>
      </c>
      <c r="D29" s="282" t="s">
        <v>1498</v>
      </c>
      <c r="E29" s="283" t="s">
        <v>1532</v>
      </c>
      <c r="F29" s="284" t="s">
        <v>1482</v>
      </c>
      <c r="G29" s="285">
        <v>81</v>
      </c>
      <c r="H29" s="315" t="str">
        <f t="shared" si="0"/>
        <v>TỐT</v>
      </c>
      <c r="I29" s="285">
        <v>80</v>
      </c>
      <c r="J29" s="315" t="str">
        <f t="shared" si="0"/>
        <v>TỐT</v>
      </c>
      <c r="K29" s="285">
        <f t="shared" si="1"/>
        <v>80.5</v>
      </c>
      <c r="L29" s="315" t="str">
        <f t="shared" si="0"/>
        <v>TỐT</v>
      </c>
      <c r="M29" s="286"/>
      <c r="Q29" s="85"/>
      <c r="R29" s="86"/>
      <c r="S29" s="86"/>
      <c r="T29" s="87"/>
      <c r="U29" s="86"/>
      <c r="V29" s="88"/>
      <c r="W29" s="89"/>
    </row>
    <row r="30" spans="1:23" ht="21" customHeight="1">
      <c r="A30" s="280">
        <v>20</v>
      </c>
      <c r="B30" s="304">
        <v>1821123999</v>
      </c>
      <c r="C30" s="281" t="s">
        <v>1533</v>
      </c>
      <c r="D30" s="282" t="s">
        <v>1333</v>
      </c>
      <c r="E30" s="283" t="s">
        <v>1534</v>
      </c>
      <c r="F30" s="284" t="s">
        <v>1482</v>
      </c>
      <c r="G30" s="285">
        <v>86</v>
      </c>
      <c r="H30" s="315" t="str">
        <f t="shared" si="0"/>
        <v>TỐT</v>
      </c>
      <c r="I30" s="285">
        <v>85</v>
      </c>
      <c r="J30" s="315" t="str">
        <f t="shared" si="0"/>
        <v>TỐT</v>
      </c>
      <c r="K30" s="285">
        <f t="shared" si="1"/>
        <v>85.5</v>
      </c>
      <c r="L30" s="315" t="str">
        <f t="shared" si="0"/>
        <v>TỐT</v>
      </c>
      <c r="M30" s="286"/>
      <c r="Q30" s="85"/>
      <c r="R30" s="86"/>
      <c r="S30" s="86"/>
      <c r="T30" s="87"/>
      <c r="U30" s="86"/>
      <c r="V30" s="88"/>
      <c r="W30" s="89"/>
    </row>
    <row r="31" spans="1:23" ht="21" customHeight="1">
      <c r="A31" s="280">
        <v>21</v>
      </c>
      <c r="B31" s="304">
        <v>1821124000</v>
      </c>
      <c r="C31" s="281" t="s">
        <v>1535</v>
      </c>
      <c r="D31" s="282" t="s">
        <v>1536</v>
      </c>
      <c r="E31" s="283" t="s">
        <v>1494</v>
      </c>
      <c r="F31" s="284" t="s">
        <v>1482</v>
      </c>
      <c r="G31" s="285">
        <v>75</v>
      </c>
      <c r="H31" s="315" t="str">
        <f t="shared" si="0"/>
        <v>KHÁ</v>
      </c>
      <c r="I31" s="285">
        <v>85</v>
      </c>
      <c r="J31" s="315" t="str">
        <f t="shared" si="0"/>
        <v>TỐT</v>
      </c>
      <c r="K31" s="285">
        <f t="shared" si="1"/>
        <v>80</v>
      </c>
      <c r="L31" s="315" t="str">
        <f t="shared" si="0"/>
        <v>TỐT</v>
      </c>
      <c r="M31" s="286"/>
      <c r="Q31" s="85"/>
      <c r="R31" s="86"/>
      <c r="S31" s="86"/>
      <c r="T31" s="87"/>
      <c r="U31" s="86"/>
      <c r="V31" s="88"/>
      <c r="W31" s="89"/>
    </row>
    <row r="32" spans="1:23" ht="21" customHeight="1">
      <c r="A32" s="280">
        <v>22</v>
      </c>
      <c r="B32" s="304">
        <v>1821124001</v>
      </c>
      <c r="C32" s="281" t="s">
        <v>1372</v>
      </c>
      <c r="D32" s="282" t="s">
        <v>1537</v>
      </c>
      <c r="E32" s="283" t="s">
        <v>1538</v>
      </c>
      <c r="F32" s="284" t="s">
        <v>1482</v>
      </c>
      <c r="G32" s="285">
        <v>86</v>
      </c>
      <c r="H32" s="315" t="str">
        <f t="shared" si="0"/>
        <v>TỐT</v>
      </c>
      <c r="I32" s="285">
        <v>80</v>
      </c>
      <c r="J32" s="315" t="str">
        <f t="shared" si="0"/>
        <v>TỐT</v>
      </c>
      <c r="K32" s="285">
        <f t="shared" si="1"/>
        <v>83</v>
      </c>
      <c r="L32" s="315" t="str">
        <f t="shared" si="0"/>
        <v>TỐT</v>
      </c>
      <c r="M32" s="286"/>
      <c r="Q32" s="85"/>
      <c r="R32" s="86"/>
      <c r="S32" s="86"/>
      <c r="T32" s="87"/>
      <c r="U32" s="86"/>
      <c r="V32" s="88"/>
      <c r="W32" s="89"/>
    </row>
    <row r="33" spans="1:23" ht="21" customHeight="1">
      <c r="A33" s="280">
        <v>23</v>
      </c>
      <c r="B33" s="304">
        <v>1821124002</v>
      </c>
      <c r="C33" s="281" t="s">
        <v>1539</v>
      </c>
      <c r="D33" s="282" t="s">
        <v>1540</v>
      </c>
      <c r="E33" s="283" t="s">
        <v>1541</v>
      </c>
      <c r="F33" s="284" t="s">
        <v>1482</v>
      </c>
      <c r="G33" s="285">
        <v>88</v>
      </c>
      <c r="H33" s="315" t="str">
        <f t="shared" si="0"/>
        <v>TỐT</v>
      </c>
      <c r="I33" s="285">
        <v>85</v>
      </c>
      <c r="J33" s="315" t="str">
        <f t="shared" si="0"/>
        <v>TỐT</v>
      </c>
      <c r="K33" s="285">
        <f t="shared" si="1"/>
        <v>86.5</v>
      </c>
      <c r="L33" s="315" t="str">
        <f t="shared" si="0"/>
        <v>TỐT</v>
      </c>
      <c r="M33" s="286"/>
      <c r="Q33" s="85"/>
      <c r="R33" s="86"/>
      <c r="S33" s="86"/>
      <c r="T33" s="87"/>
      <c r="U33" s="86"/>
      <c r="V33" s="88"/>
      <c r="W33" s="89"/>
    </row>
    <row r="34" spans="1:23" ht="21" customHeight="1">
      <c r="A34" s="280">
        <v>24</v>
      </c>
      <c r="B34" s="304">
        <v>1821124718</v>
      </c>
      <c r="C34" s="281" t="s">
        <v>1542</v>
      </c>
      <c r="D34" s="282" t="s">
        <v>1543</v>
      </c>
      <c r="E34" s="283" t="s">
        <v>1544</v>
      </c>
      <c r="F34" s="284" t="s">
        <v>1482</v>
      </c>
      <c r="G34" s="285">
        <v>78</v>
      </c>
      <c r="H34" s="315" t="str">
        <f t="shared" si="0"/>
        <v>KHÁ</v>
      </c>
      <c r="I34" s="285">
        <v>80</v>
      </c>
      <c r="J34" s="315" t="str">
        <f t="shared" si="0"/>
        <v>TỐT</v>
      </c>
      <c r="K34" s="285">
        <f t="shared" si="1"/>
        <v>79</v>
      </c>
      <c r="L34" s="315" t="str">
        <f t="shared" si="0"/>
        <v>KHÁ</v>
      </c>
      <c r="M34" s="286"/>
      <c r="Q34" s="85"/>
      <c r="R34" s="86"/>
      <c r="S34" s="86"/>
      <c r="T34" s="87"/>
      <c r="U34" s="86"/>
      <c r="V34" s="88"/>
      <c r="W34" s="89"/>
    </row>
    <row r="35" spans="1:25" ht="21" customHeight="1">
      <c r="A35" s="280">
        <v>25</v>
      </c>
      <c r="B35" s="304">
        <v>1821124719</v>
      </c>
      <c r="C35" s="281" t="s">
        <v>1545</v>
      </c>
      <c r="D35" s="282" t="s">
        <v>1399</v>
      </c>
      <c r="E35" s="283" t="s">
        <v>1546</v>
      </c>
      <c r="F35" s="284" t="s">
        <v>1482</v>
      </c>
      <c r="G35" s="285">
        <v>78</v>
      </c>
      <c r="H35" s="315" t="str">
        <f t="shared" si="0"/>
        <v>KHÁ</v>
      </c>
      <c r="I35" s="285">
        <v>85</v>
      </c>
      <c r="J35" s="315" t="str">
        <f t="shared" si="0"/>
        <v>TỐT</v>
      </c>
      <c r="K35" s="285">
        <f t="shared" si="1"/>
        <v>81.5</v>
      </c>
      <c r="L35" s="315" t="str">
        <f t="shared" si="0"/>
        <v>TỐT</v>
      </c>
      <c r="M35" s="286"/>
      <c r="Q35" s="91"/>
      <c r="R35" s="92"/>
      <c r="S35" s="93"/>
      <c r="T35" s="28"/>
      <c r="U35" s="28"/>
      <c r="V35" s="29"/>
      <c r="W35" s="29"/>
      <c r="X35" s="29"/>
      <c r="Y35" s="94"/>
    </row>
    <row r="36" spans="1:23" ht="21" customHeight="1">
      <c r="A36" s="280">
        <v>26</v>
      </c>
      <c r="B36" s="304">
        <v>1821124720</v>
      </c>
      <c r="C36" s="281" t="s">
        <v>1547</v>
      </c>
      <c r="D36" s="282" t="s">
        <v>1493</v>
      </c>
      <c r="E36" s="283" t="s">
        <v>1548</v>
      </c>
      <c r="F36" s="284" t="s">
        <v>1482</v>
      </c>
      <c r="G36" s="285">
        <v>78</v>
      </c>
      <c r="H36" s="315" t="str">
        <f t="shared" si="0"/>
        <v>KHÁ</v>
      </c>
      <c r="I36" s="285">
        <v>0</v>
      </c>
      <c r="J36" s="315" t="str">
        <f t="shared" si="0"/>
        <v>KÉM</v>
      </c>
      <c r="K36" s="285">
        <f t="shared" si="1"/>
        <v>39</v>
      </c>
      <c r="L36" s="315" t="str">
        <f t="shared" si="0"/>
        <v>KÉM</v>
      </c>
      <c r="M36" s="286" t="s">
        <v>1954</v>
      </c>
      <c r="Q36" s="85"/>
      <c r="R36" s="86"/>
      <c r="S36" s="86"/>
      <c r="T36" s="87"/>
      <c r="U36" s="86"/>
      <c r="V36" s="88"/>
      <c r="W36" s="89"/>
    </row>
    <row r="37" spans="1:23" ht="21" customHeight="1">
      <c r="A37" s="280">
        <v>27</v>
      </c>
      <c r="B37" s="304">
        <v>1821124721</v>
      </c>
      <c r="C37" s="281" t="s">
        <v>1549</v>
      </c>
      <c r="D37" s="282" t="s">
        <v>1426</v>
      </c>
      <c r="E37" s="283" t="s">
        <v>909</v>
      </c>
      <c r="F37" s="284" t="s">
        <v>1482</v>
      </c>
      <c r="G37" s="285">
        <v>70</v>
      </c>
      <c r="H37" s="315" t="str">
        <f t="shared" si="0"/>
        <v>KHÁ</v>
      </c>
      <c r="I37" s="285">
        <v>0</v>
      </c>
      <c r="J37" s="315" t="str">
        <f t="shared" si="0"/>
        <v>KÉM</v>
      </c>
      <c r="K37" s="285">
        <f t="shared" si="1"/>
        <v>35</v>
      </c>
      <c r="L37" s="315" t="str">
        <f t="shared" si="0"/>
        <v>KÉM</v>
      </c>
      <c r="M37" s="286" t="s">
        <v>1954</v>
      </c>
      <c r="Q37" s="85"/>
      <c r="R37" s="86"/>
      <c r="S37" s="86"/>
      <c r="T37" s="87"/>
      <c r="U37" s="86"/>
      <c r="V37" s="88"/>
      <c r="W37" s="89"/>
    </row>
    <row r="38" spans="1:23" ht="21" customHeight="1">
      <c r="A38" s="280">
        <v>28</v>
      </c>
      <c r="B38" s="304">
        <v>1821124722</v>
      </c>
      <c r="C38" s="281" t="s">
        <v>1550</v>
      </c>
      <c r="D38" s="282" t="s">
        <v>1324</v>
      </c>
      <c r="E38" s="283" t="s">
        <v>1248</v>
      </c>
      <c r="F38" s="284" t="s">
        <v>1482</v>
      </c>
      <c r="G38" s="285">
        <v>80</v>
      </c>
      <c r="H38" s="315" t="str">
        <f t="shared" si="0"/>
        <v>TỐT</v>
      </c>
      <c r="I38" s="285">
        <v>80</v>
      </c>
      <c r="J38" s="315" t="str">
        <f t="shared" si="0"/>
        <v>TỐT</v>
      </c>
      <c r="K38" s="285">
        <f t="shared" si="1"/>
        <v>80</v>
      </c>
      <c r="L38" s="315" t="str">
        <f t="shared" si="0"/>
        <v>TỐT</v>
      </c>
      <c r="M38" s="286"/>
      <c r="Q38" s="85"/>
      <c r="R38" s="86"/>
      <c r="S38" s="86"/>
      <c r="T38" s="87"/>
      <c r="U38" s="86"/>
      <c r="V38" s="88"/>
      <c r="W38" s="89"/>
    </row>
    <row r="39" spans="1:23" ht="21" customHeight="1">
      <c r="A39" s="280">
        <v>29</v>
      </c>
      <c r="B39" s="304">
        <v>1821124723</v>
      </c>
      <c r="C39" s="281" t="s">
        <v>1551</v>
      </c>
      <c r="D39" s="282" t="s">
        <v>1333</v>
      </c>
      <c r="E39" s="283" t="s">
        <v>1552</v>
      </c>
      <c r="F39" s="284" t="s">
        <v>1482</v>
      </c>
      <c r="G39" s="285">
        <v>91</v>
      </c>
      <c r="H39" s="315" t="str">
        <f t="shared" si="0"/>
        <v>X SẮC</v>
      </c>
      <c r="I39" s="285">
        <v>85</v>
      </c>
      <c r="J39" s="315" t="str">
        <f t="shared" si="0"/>
        <v>TỐT</v>
      </c>
      <c r="K39" s="285">
        <f t="shared" si="1"/>
        <v>88</v>
      </c>
      <c r="L39" s="315" t="str">
        <f t="shared" si="0"/>
        <v>TỐT</v>
      </c>
      <c r="M39" s="286"/>
      <c r="Q39" s="85"/>
      <c r="R39" s="86"/>
      <c r="S39" s="86"/>
      <c r="T39" s="87"/>
      <c r="U39" s="86"/>
      <c r="V39" s="88"/>
      <c r="W39" s="89"/>
    </row>
    <row r="40" spans="1:23" ht="21" customHeight="1">
      <c r="A40" s="280">
        <v>30</v>
      </c>
      <c r="B40" s="304">
        <v>1821125146</v>
      </c>
      <c r="C40" s="281" t="s">
        <v>1553</v>
      </c>
      <c r="D40" s="282" t="s">
        <v>1396</v>
      </c>
      <c r="E40" s="283" t="s">
        <v>1554</v>
      </c>
      <c r="F40" s="284" t="s">
        <v>1482</v>
      </c>
      <c r="G40" s="285">
        <v>78</v>
      </c>
      <c r="H40" s="315" t="str">
        <f t="shared" si="0"/>
        <v>KHÁ</v>
      </c>
      <c r="I40" s="285">
        <v>80</v>
      </c>
      <c r="J40" s="315" t="str">
        <f t="shared" si="0"/>
        <v>TỐT</v>
      </c>
      <c r="K40" s="285">
        <f t="shared" si="1"/>
        <v>79</v>
      </c>
      <c r="L40" s="315" t="str">
        <f t="shared" si="0"/>
        <v>KHÁ</v>
      </c>
      <c r="M40" s="286"/>
      <c r="Q40" s="85"/>
      <c r="R40" s="86"/>
      <c r="S40" s="86"/>
      <c r="T40" s="87"/>
      <c r="U40" s="86"/>
      <c r="V40" s="88"/>
      <c r="W40" s="89"/>
    </row>
    <row r="41" spans="1:23" ht="21" customHeight="1">
      <c r="A41" s="280">
        <v>31</v>
      </c>
      <c r="B41" s="304">
        <v>1821125153</v>
      </c>
      <c r="C41" s="281" t="s">
        <v>1555</v>
      </c>
      <c r="D41" s="282" t="s">
        <v>1361</v>
      </c>
      <c r="E41" s="283" t="s">
        <v>1556</v>
      </c>
      <c r="F41" s="284" t="s">
        <v>1482</v>
      </c>
      <c r="G41" s="285">
        <v>78</v>
      </c>
      <c r="H41" s="315" t="str">
        <f t="shared" si="0"/>
        <v>KHÁ</v>
      </c>
      <c r="I41" s="285">
        <v>70</v>
      </c>
      <c r="J41" s="315" t="str">
        <f t="shared" si="0"/>
        <v>KHÁ</v>
      </c>
      <c r="K41" s="285">
        <f t="shared" si="1"/>
        <v>74</v>
      </c>
      <c r="L41" s="315" t="str">
        <f t="shared" si="0"/>
        <v>KHÁ</v>
      </c>
      <c r="M41" s="286"/>
      <c r="Q41" s="85"/>
      <c r="R41" s="86"/>
      <c r="S41" s="86"/>
      <c r="T41" s="87"/>
      <c r="U41" s="86"/>
      <c r="V41" s="88"/>
      <c r="W41" s="89"/>
    </row>
    <row r="42" spans="1:23" ht="21" customHeight="1">
      <c r="A42" s="280">
        <v>32</v>
      </c>
      <c r="B42" s="304">
        <v>1821125154</v>
      </c>
      <c r="C42" s="281" t="s">
        <v>1557</v>
      </c>
      <c r="D42" s="282" t="s">
        <v>1558</v>
      </c>
      <c r="E42" s="283" t="s">
        <v>1559</v>
      </c>
      <c r="F42" s="284" t="s">
        <v>1482</v>
      </c>
      <c r="G42" s="285">
        <v>85</v>
      </c>
      <c r="H42" s="315" t="str">
        <f t="shared" si="0"/>
        <v>TỐT</v>
      </c>
      <c r="I42" s="285">
        <v>0</v>
      </c>
      <c r="J42" s="315" t="str">
        <f t="shared" si="0"/>
        <v>KÉM</v>
      </c>
      <c r="K42" s="285">
        <f t="shared" si="1"/>
        <v>42.5</v>
      </c>
      <c r="L42" s="315" t="str">
        <f t="shared" si="0"/>
        <v>YẾU</v>
      </c>
      <c r="M42" s="286" t="s">
        <v>1954</v>
      </c>
      <c r="Q42" s="85"/>
      <c r="R42" s="86"/>
      <c r="S42" s="86"/>
      <c r="T42" s="87"/>
      <c r="U42" s="86"/>
      <c r="V42" s="88"/>
      <c r="W42" s="89"/>
    </row>
    <row r="43" spans="1:23" ht="21" customHeight="1">
      <c r="A43" s="280">
        <v>33</v>
      </c>
      <c r="B43" s="304">
        <v>1821126193</v>
      </c>
      <c r="C43" s="281" t="s">
        <v>1560</v>
      </c>
      <c r="D43" s="282" t="s">
        <v>1393</v>
      </c>
      <c r="E43" s="283" t="s">
        <v>1561</v>
      </c>
      <c r="F43" s="284" t="s">
        <v>1482</v>
      </c>
      <c r="G43" s="285">
        <v>75</v>
      </c>
      <c r="H43" s="315" t="str">
        <f t="shared" si="0"/>
        <v>KHÁ</v>
      </c>
      <c r="I43" s="285">
        <v>0</v>
      </c>
      <c r="J43" s="315" t="str">
        <f t="shared" si="0"/>
        <v>KÉM</v>
      </c>
      <c r="K43" s="285">
        <f t="shared" si="1"/>
        <v>37.5</v>
      </c>
      <c r="L43" s="315" t="str">
        <f t="shared" si="0"/>
        <v>KÉM</v>
      </c>
      <c r="M43" s="286" t="s">
        <v>1954</v>
      </c>
      <c r="Q43" s="85"/>
      <c r="R43" s="86"/>
      <c r="S43" s="86"/>
      <c r="T43" s="87"/>
      <c r="U43" s="86"/>
      <c r="V43" s="88"/>
      <c r="W43" s="89"/>
    </row>
    <row r="44" spans="1:23" ht="21" customHeight="1">
      <c r="A44" s="280">
        <v>34</v>
      </c>
      <c r="B44" s="304">
        <v>1821126573</v>
      </c>
      <c r="C44" s="281" t="s">
        <v>1503</v>
      </c>
      <c r="D44" s="282" t="s">
        <v>1333</v>
      </c>
      <c r="E44" s="283">
        <v>34216</v>
      </c>
      <c r="F44" s="284" t="s">
        <v>1482</v>
      </c>
      <c r="G44" s="285">
        <v>80</v>
      </c>
      <c r="H44" s="315" t="str">
        <f t="shared" si="0"/>
        <v>TỐT</v>
      </c>
      <c r="I44" s="285">
        <v>75</v>
      </c>
      <c r="J44" s="315" t="str">
        <f t="shared" si="0"/>
        <v>KHÁ</v>
      </c>
      <c r="K44" s="285">
        <f t="shared" si="1"/>
        <v>77.5</v>
      </c>
      <c r="L44" s="315" t="str">
        <f t="shared" si="0"/>
        <v>KHÁ</v>
      </c>
      <c r="M44" s="286"/>
      <c r="Q44" s="85"/>
      <c r="R44" s="86"/>
      <c r="S44" s="86"/>
      <c r="T44" s="87"/>
      <c r="U44" s="86"/>
      <c r="V44" s="88"/>
      <c r="W44" s="89"/>
    </row>
    <row r="45" spans="1:23" ht="21" customHeight="1">
      <c r="A45" s="280">
        <v>35</v>
      </c>
      <c r="B45" s="304">
        <v>1821123508</v>
      </c>
      <c r="C45" s="281" t="s">
        <v>1486</v>
      </c>
      <c r="D45" s="282" t="s">
        <v>1487</v>
      </c>
      <c r="E45" s="283" t="s">
        <v>1488</v>
      </c>
      <c r="F45" s="284" t="s">
        <v>1565</v>
      </c>
      <c r="G45" s="285">
        <v>92</v>
      </c>
      <c r="H45" s="315" t="str">
        <f t="shared" si="0"/>
        <v>X SẮC</v>
      </c>
      <c r="I45" s="285">
        <v>91</v>
      </c>
      <c r="J45" s="315" t="str">
        <f t="shared" si="0"/>
        <v>X SẮC</v>
      </c>
      <c r="K45" s="285">
        <f t="shared" si="1"/>
        <v>91.5</v>
      </c>
      <c r="L45" s="315" t="str">
        <f t="shared" si="0"/>
        <v>X SẮC</v>
      </c>
      <c r="M45" s="286"/>
      <c r="Q45" s="85"/>
      <c r="R45" s="86"/>
      <c r="S45" s="86"/>
      <c r="T45" s="87"/>
      <c r="U45" s="86"/>
      <c r="V45" s="88"/>
      <c r="W45" s="89"/>
    </row>
    <row r="46" spans="1:25" ht="21" customHeight="1">
      <c r="A46" s="280">
        <v>36</v>
      </c>
      <c r="B46" s="304">
        <v>1821125156</v>
      </c>
      <c r="C46" s="281" t="s">
        <v>1562</v>
      </c>
      <c r="D46" s="282" t="s">
        <v>1563</v>
      </c>
      <c r="E46" s="283" t="s">
        <v>1564</v>
      </c>
      <c r="F46" s="284" t="s">
        <v>1565</v>
      </c>
      <c r="G46" s="285">
        <v>93</v>
      </c>
      <c r="H46" s="315" t="str">
        <f t="shared" si="0"/>
        <v>X SẮC</v>
      </c>
      <c r="I46" s="285">
        <v>90</v>
      </c>
      <c r="J46" s="315" t="str">
        <f t="shared" si="0"/>
        <v>X SẮC</v>
      </c>
      <c r="K46" s="285">
        <f t="shared" si="1"/>
        <v>91.5</v>
      </c>
      <c r="L46" s="315" t="str">
        <f t="shared" si="0"/>
        <v>X SẮC</v>
      </c>
      <c r="M46" s="286"/>
      <c r="Q46" s="91"/>
      <c r="R46" s="92"/>
      <c r="S46" s="93"/>
      <c r="T46" s="28"/>
      <c r="U46" s="28"/>
      <c r="V46" s="29"/>
      <c r="W46" s="29"/>
      <c r="X46" s="29"/>
      <c r="Y46" s="94"/>
    </row>
    <row r="47" spans="1:25" ht="21" customHeight="1">
      <c r="A47" s="280">
        <v>37</v>
      </c>
      <c r="B47" s="304">
        <v>1821125157</v>
      </c>
      <c r="C47" s="281" t="s">
        <v>1566</v>
      </c>
      <c r="D47" s="282" t="s">
        <v>1567</v>
      </c>
      <c r="E47" s="283" t="s">
        <v>1568</v>
      </c>
      <c r="F47" s="284" t="s">
        <v>1565</v>
      </c>
      <c r="G47" s="285">
        <v>0</v>
      </c>
      <c r="H47" s="315" t="str">
        <f t="shared" si="0"/>
        <v>KÉM</v>
      </c>
      <c r="I47" s="285">
        <v>0</v>
      </c>
      <c r="J47" s="315" t="str">
        <f t="shared" si="0"/>
        <v>KÉM</v>
      </c>
      <c r="K47" s="285">
        <f t="shared" si="1"/>
        <v>0</v>
      </c>
      <c r="L47" s="315" t="str">
        <f t="shared" si="0"/>
        <v>KÉM</v>
      </c>
      <c r="M47" s="286"/>
      <c r="Q47" s="91"/>
      <c r="R47" s="92"/>
      <c r="S47" s="93"/>
      <c r="T47" s="28"/>
      <c r="U47" s="28"/>
      <c r="V47" s="29"/>
      <c r="W47" s="29"/>
      <c r="X47" s="29"/>
      <c r="Y47" s="94"/>
    </row>
    <row r="48" spans="1:25" ht="21" customHeight="1">
      <c r="A48" s="280">
        <v>38</v>
      </c>
      <c r="B48" s="304">
        <v>1821125158</v>
      </c>
      <c r="C48" s="281" t="s">
        <v>1569</v>
      </c>
      <c r="D48" s="282" t="s">
        <v>1490</v>
      </c>
      <c r="E48" s="283" t="s">
        <v>1494</v>
      </c>
      <c r="F48" s="284" t="s">
        <v>1565</v>
      </c>
      <c r="G48" s="285">
        <v>93</v>
      </c>
      <c r="H48" s="315" t="str">
        <f t="shared" si="0"/>
        <v>X SẮC</v>
      </c>
      <c r="I48" s="285">
        <v>95</v>
      </c>
      <c r="J48" s="315" t="str">
        <f t="shared" si="0"/>
        <v>X SẮC</v>
      </c>
      <c r="K48" s="285">
        <f t="shared" si="1"/>
        <v>94</v>
      </c>
      <c r="L48" s="315" t="str">
        <f t="shared" si="0"/>
        <v>X SẮC</v>
      </c>
      <c r="M48" s="286"/>
      <c r="Q48" s="91"/>
      <c r="R48" s="92"/>
      <c r="S48" s="93"/>
      <c r="T48" s="28"/>
      <c r="U48" s="28"/>
      <c r="V48" s="29"/>
      <c r="W48" s="29"/>
      <c r="X48" s="29"/>
      <c r="Y48" s="94"/>
    </row>
    <row r="49" spans="1:25" ht="21" customHeight="1">
      <c r="A49" s="280">
        <v>39</v>
      </c>
      <c r="B49" s="304">
        <v>1821125159</v>
      </c>
      <c r="C49" s="281" t="s">
        <v>1570</v>
      </c>
      <c r="D49" s="282" t="s">
        <v>1340</v>
      </c>
      <c r="E49" s="283" t="s">
        <v>1532</v>
      </c>
      <c r="F49" s="284" t="s">
        <v>1565</v>
      </c>
      <c r="G49" s="285">
        <v>0</v>
      </c>
      <c r="H49" s="315" t="str">
        <f t="shared" si="0"/>
        <v>KÉM</v>
      </c>
      <c r="I49" s="285">
        <v>0</v>
      </c>
      <c r="J49" s="315" t="str">
        <f t="shared" si="0"/>
        <v>KÉM</v>
      </c>
      <c r="K49" s="285">
        <f t="shared" si="1"/>
        <v>0</v>
      </c>
      <c r="L49" s="315" t="str">
        <f t="shared" si="0"/>
        <v>KÉM</v>
      </c>
      <c r="M49" s="286" t="s">
        <v>1954</v>
      </c>
      <c r="Q49" s="91"/>
      <c r="R49" s="92"/>
      <c r="S49" s="93"/>
      <c r="T49" s="28"/>
      <c r="U49" s="28"/>
      <c r="V49" s="29"/>
      <c r="W49" s="29"/>
      <c r="X49" s="29"/>
      <c r="Y49" s="94"/>
    </row>
    <row r="50" spans="1:25" ht="21" customHeight="1">
      <c r="A50" s="280">
        <v>40</v>
      </c>
      <c r="B50" s="304">
        <v>1821125636</v>
      </c>
      <c r="C50" s="281" t="s">
        <v>1571</v>
      </c>
      <c r="D50" s="282" t="s">
        <v>1330</v>
      </c>
      <c r="E50" s="283" t="s">
        <v>361</v>
      </c>
      <c r="F50" s="284" t="s">
        <v>1565</v>
      </c>
      <c r="G50" s="285">
        <v>78</v>
      </c>
      <c r="H50" s="315" t="str">
        <f t="shared" si="0"/>
        <v>KHÁ</v>
      </c>
      <c r="I50" s="285">
        <v>0</v>
      </c>
      <c r="J50" s="315" t="str">
        <f t="shared" si="0"/>
        <v>KÉM</v>
      </c>
      <c r="K50" s="285">
        <f t="shared" si="1"/>
        <v>39</v>
      </c>
      <c r="L50" s="315" t="str">
        <f t="shared" si="0"/>
        <v>KÉM</v>
      </c>
      <c r="M50" s="286"/>
      <c r="Q50" s="91"/>
      <c r="R50" s="92"/>
      <c r="S50" s="93"/>
      <c r="T50" s="28"/>
      <c r="U50" s="28"/>
      <c r="V50" s="29"/>
      <c r="W50" s="29"/>
      <c r="X50" s="29"/>
      <c r="Y50" s="94"/>
    </row>
    <row r="51" spans="1:25" ht="21" customHeight="1">
      <c r="A51" s="280">
        <v>41</v>
      </c>
      <c r="B51" s="304">
        <v>1821125827</v>
      </c>
      <c r="C51" s="281" t="s">
        <v>1572</v>
      </c>
      <c r="D51" s="282" t="s">
        <v>1573</v>
      </c>
      <c r="E51" s="283" t="s">
        <v>1574</v>
      </c>
      <c r="F51" s="284" t="s">
        <v>1565</v>
      </c>
      <c r="G51" s="285">
        <v>90</v>
      </c>
      <c r="H51" s="315" t="str">
        <f t="shared" si="0"/>
        <v>X SẮC</v>
      </c>
      <c r="I51" s="285">
        <v>87</v>
      </c>
      <c r="J51" s="315" t="str">
        <f t="shared" si="0"/>
        <v>TỐT</v>
      </c>
      <c r="K51" s="285">
        <f t="shared" si="1"/>
        <v>88.5</v>
      </c>
      <c r="L51" s="315" t="str">
        <f t="shared" si="0"/>
        <v>TỐT</v>
      </c>
      <c r="M51" s="286"/>
      <c r="Q51" s="91"/>
      <c r="R51" s="92"/>
      <c r="S51" s="93"/>
      <c r="T51" s="28"/>
      <c r="U51" s="28"/>
      <c r="V51" s="29"/>
      <c r="W51" s="29"/>
      <c r="X51" s="29"/>
      <c r="Y51" s="94"/>
    </row>
    <row r="52" spans="1:25" ht="21" customHeight="1">
      <c r="A52" s="280">
        <v>42</v>
      </c>
      <c r="B52" s="304">
        <v>1821125991</v>
      </c>
      <c r="C52" s="281" t="s">
        <v>1575</v>
      </c>
      <c r="D52" s="282" t="s">
        <v>1576</v>
      </c>
      <c r="E52" s="283" t="s">
        <v>1577</v>
      </c>
      <c r="F52" s="284" t="s">
        <v>1565</v>
      </c>
      <c r="G52" s="285">
        <v>86</v>
      </c>
      <c r="H52" s="315" t="str">
        <f t="shared" si="0"/>
        <v>TỐT</v>
      </c>
      <c r="I52" s="285">
        <v>86</v>
      </c>
      <c r="J52" s="315" t="str">
        <f t="shared" si="0"/>
        <v>TỐT</v>
      </c>
      <c r="K52" s="285">
        <f t="shared" si="1"/>
        <v>86</v>
      </c>
      <c r="L52" s="315" t="str">
        <f t="shared" si="0"/>
        <v>TỐT</v>
      </c>
      <c r="M52" s="286"/>
      <c r="Q52" s="91"/>
      <c r="R52" s="92"/>
      <c r="S52" s="93"/>
      <c r="T52" s="28"/>
      <c r="U52" s="95"/>
      <c r="V52" s="29"/>
      <c r="W52" s="29"/>
      <c r="X52" s="29"/>
      <c r="Y52" s="94"/>
    </row>
    <row r="53" spans="1:25" ht="21" customHeight="1">
      <c r="A53" s="280">
        <v>43</v>
      </c>
      <c r="B53" s="304">
        <v>1821125992</v>
      </c>
      <c r="C53" s="281" t="s">
        <v>1578</v>
      </c>
      <c r="D53" s="282" t="s">
        <v>1579</v>
      </c>
      <c r="E53" s="283" t="s">
        <v>1580</v>
      </c>
      <c r="F53" s="284" t="s">
        <v>1565</v>
      </c>
      <c r="G53" s="285">
        <v>91</v>
      </c>
      <c r="H53" s="315" t="str">
        <f t="shared" si="0"/>
        <v>X SẮC</v>
      </c>
      <c r="I53" s="285">
        <v>90</v>
      </c>
      <c r="J53" s="315" t="str">
        <f t="shared" si="0"/>
        <v>X SẮC</v>
      </c>
      <c r="K53" s="285">
        <f t="shared" si="1"/>
        <v>90.5</v>
      </c>
      <c r="L53" s="315" t="str">
        <f t="shared" si="0"/>
        <v>X SẮC</v>
      </c>
      <c r="M53" s="286"/>
      <c r="Q53" s="91"/>
      <c r="R53" s="92"/>
      <c r="S53" s="93"/>
      <c r="T53" s="28"/>
      <c r="U53" s="28"/>
      <c r="V53" s="29"/>
      <c r="W53" s="29"/>
      <c r="X53" s="29"/>
      <c r="Y53" s="94"/>
    </row>
    <row r="54" spans="1:25" ht="21" customHeight="1">
      <c r="A54" s="280">
        <v>44</v>
      </c>
      <c r="B54" s="304">
        <v>1821125994</v>
      </c>
      <c r="C54" s="281" t="s">
        <v>1581</v>
      </c>
      <c r="D54" s="282" t="s">
        <v>1307</v>
      </c>
      <c r="E54" s="283" t="s">
        <v>1582</v>
      </c>
      <c r="F54" s="284" t="s">
        <v>1565</v>
      </c>
      <c r="G54" s="285">
        <v>88</v>
      </c>
      <c r="H54" s="315" t="str">
        <f t="shared" si="0"/>
        <v>TỐT</v>
      </c>
      <c r="I54" s="285">
        <v>81</v>
      </c>
      <c r="J54" s="315" t="str">
        <f t="shared" si="0"/>
        <v>TỐT</v>
      </c>
      <c r="K54" s="285">
        <f t="shared" si="1"/>
        <v>84.5</v>
      </c>
      <c r="L54" s="315" t="str">
        <f t="shared" si="0"/>
        <v>TỐT</v>
      </c>
      <c r="M54" s="286"/>
      <c r="Q54" s="91"/>
      <c r="R54" s="92"/>
      <c r="S54" s="93"/>
      <c r="T54" s="28"/>
      <c r="U54" s="28"/>
      <c r="V54" s="29"/>
      <c r="W54" s="29"/>
      <c r="X54" s="29"/>
      <c r="Y54" s="94"/>
    </row>
    <row r="55" spans="1:25" ht="21" customHeight="1">
      <c r="A55" s="280">
        <v>45</v>
      </c>
      <c r="B55" s="304">
        <v>1821125995</v>
      </c>
      <c r="C55" s="281" t="s">
        <v>1583</v>
      </c>
      <c r="D55" s="282" t="s">
        <v>1584</v>
      </c>
      <c r="E55" s="283" t="s">
        <v>1585</v>
      </c>
      <c r="F55" s="284" t="s">
        <v>1565</v>
      </c>
      <c r="G55" s="285">
        <v>88</v>
      </c>
      <c r="H55" s="315" t="str">
        <f t="shared" si="0"/>
        <v>TỐT</v>
      </c>
      <c r="I55" s="285">
        <v>90</v>
      </c>
      <c r="J55" s="315" t="str">
        <f t="shared" si="0"/>
        <v>X SẮC</v>
      </c>
      <c r="K55" s="285">
        <f t="shared" si="1"/>
        <v>89</v>
      </c>
      <c r="L55" s="315" t="str">
        <f t="shared" si="0"/>
        <v>TỐT</v>
      </c>
      <c r="M55" s="286"/>
      <c r="Q55" s="91"/>
      <c r="R55" s="92"/>
      <c r="S55" s="93"/>
      <c r="T55" s="28"/>
      <c r="U55" s="28"/>
      <c r="V55" s="29"/>
      <c r="W55" s="29"/>
      <c r="X55" s="29"/>
      <c r="Y55" s="94"/>
    </row>
    <row r="56" spans="1:25" ht="21" customHeight="1">
      <c r="A56" s="280">
        <v>46</v>
      </c>
      <c r="B56" s="304">
        <v>1821126195</v>
      </c>
      <c r="C56" s="281" t="s">
        <v>1586</v>
      </c>
      <c r="D56" s="282" t="s">
        <v>1587</v>
      </c>
      <c r="E56" s="283" t="s">
        <v>1281</v>
      </c>
      <c r="F56" s="284" t="s">
        <v>1565</v>
      </c>
      <c r="G56" s="285">
        <v>92</v>
      </c>
      <c r="H56" s="315" t="str">
        <f t="shared" si="0"/>
        <v>X SẮC</v>
      </c>
      <c r="I56" s="285">
        <v>90</v>
      </c>
      <c r="J56" s="315" t="str">
        <f t="shared" si="0"/>
        <v>X SẮC</v>
      </c>
      <c r="K56" s="285">
        <f t="shared" si="1"/>
        <v>91</v>
      </c>
      <c r="L56" s="315" t="str">
        <f t="shared" si="0"/>
        <v>X SẮC</v>
      </c>
      <c r="M56" s="286"/>
      <c r="Q56" s="91"/>
      <c r="R56" s="92"/>
      <c r="S56" s="93"/>
      <c r="T56" s="28"/>
      <c r="U56" s="28"/>
      <c r="V56" s="29"/>
      <c r="W56" s="29"/>
      <c r="X56" s="29"/>
      <c r="Y56" s="94"/>
    </row>
    <row r="57" spans="1:25" ht="21" customHeight="1">
      <c r="A57" s="280">
        <v>47</v>
      </c>
      <c r="B57" s="304">
        <v>1821126196</v>
      </c>
      <c r="C57" s="281" t="s">
        <v>1588</v>
      </c>
      <c r="D57" s="282" t="s">
        <v>1454</v>
      </c>
      <c r="E57" s="283" t="s">
        <v>1589</v>
      </c>
      <c r="F57" s="284" t="s">
        <v>1565</v>
      </c>
      <c r="G57" s="285">
        <v>90</v>
      </c>
      <c r="H57" s="315" t="str">
        <f t="shared" si="0"/>
        <v>X SẮC</v>
      </c>
      <c r="I57" s="285">
        <v>87</v>
      </c>
      <c r="J57" s="315" t="str">
        <f t="shared" si="0"/>
        <v>TỐT</v>
      </c>
      <c r="K57" s="285">
        <f t="shared" si="1"/>
        <v>88.5</v>
      </c>
      <c r="L57" s="315" t="str">
        <f t="shared" si="0"/>
        <v>TỐT</v>
      </c>
      <c r="M57" s="286"/>
      <c r="Q57" s="91"/>
      <c r="R57" s="92"/>
      <c r="S57" s="93"/>
      <c r="T57" s="28"/>
      <c r="U57" s="28"/>
      <c r="V57" s="29"/>
      <c r="W57" s="29"/>
      <c r="X57" s="29"/>
      <c r="Y57" s="94"/>
    </row>
    <row r="58" spans="1:25" ht="21" customHeight="1">
      <c r="A58" s="280">
        <v>48</v>
      </c>
      <c r="B58" s="304">
        <v>1821126284</v>
      </c>
      <c r="C58" s="281" t="s">
        <v>1372</v>
      </c>
      <c r="D58" s="282" t="s">
        <v>1590</v>
      </c>
      <c r="E58" s="283" t="s">
        <v>1496</v>
      </c>
      <c r="F58" s="284" t="s">
        <v>1565</v>
      </c>
      <c r="G58" s="285">
        <v>89</v>
      </c>
      <c r="H58" s="315" t="str">
        <f t="shared" si="0"/>
        <v>TỐT</v>
      </c>
      <c r="I58" s="285">
        <v>85</v>
      </c>
      <c r="J58" s="315" t="str">
        <f t="shared" si="0"/>
        <v>TỐT</v>
      </c>
      <c r="K58" s="285">
        <f t="shared" si="1"/>
        <v>87</v>
      </c>
      <c r="L58" s="315" t="str">
        <f t="shared" si="0"/>
        <v>TỐT</v>
      </c>
      <c r="M58" s="286"/>
      <c r="Q58" s="91"/>
      <c r="R58" s="92"/>
      <c r="S58" s="93"/>
      <c r="T58" s="28"/>
      <c r="U58" s="28"/>
      <c r="V58" s="29"/>
      <c r="W58" s="29"/>
      <c r="X58" s="29"/>
      <c r="Y58" s="94"/>
    </row>
    <row r="59" spans="1:25" ht="21" customHeight="1">
      <c r="A59" s="280">
        <v>49</v>
      </c>
      <c r="B59" s="304">
        <v>1821126285</v>
      </c>
      <c r="C59" s="281" t="s">
        <v>1591</v>
      </c>
      <c r="D59" s="282" t="s">
        <v>1315</v>
      </c>
      <c r="E59" s="283" t="s">
        <v>1592</v>
      </c>
      <c r="F59" s="284" t="s">
        <v>1565</v>
      </c>
      <c r="G59" s="285">
        <v>98</v>
      </c>
      <c r="H59" s="315" t="str">
        <f t="shared" si="0"/>
        <v>X SẮC</v>
      </c>
      <c r="I59" s="285">
        <v>0</v>
      </c>
      <c r="J59" s="315" t="str">
        <f t="shared" si="0"/>
        <v>KÉM</v>
      </c>
      <c r="K59" s="285">
        <f t="shared" si="1"/>
        <v>49</v>
      </c>
      <c r="L59" s="315" t="str">
        <f t="shared" si="0"/>
        <v>YẾU</v>
      </c>
      <c r="M59" s="286"/>
      <c r="Q59" s="91"/>
      <c r="R59" s="92"/>
      <c r="S59" s="93"/>
      <c r="T59" s="28"/>
      <c r="U59" s="28"/>
      <c r="V59" s="29"/>
      <c r="W59" s="29"/>
      <c r="X59" s="29"/>
      <c r="Y59" s="94"/>
    </row>
    <row r="60" spans="1:25" ht="21" customHeight="1">
      <c r="A60" s="280">
        <v>50</v>
      </c>
      <c r="B60" s="304">
        <v>1821126512</v>
      </c>
      <c r="C60" s="281" t="s">
        <v>1383</v>
      </c>
      <c r="D60" s="282" t="s">
        <v>1417</v>
      </c>
      <c r="E60" s="283" t="s">
        <v>1593</v>
      </c>
      <c r="F60" s="284" t="s">
        <v>1565</v>
      </c>
      <c r="G60" s="285">
        <v>93</v>
      </c>
      <c r="H60" s="315" t="str">
        <f t="shared" si="0"/>
        <v>X SẮC</v>
      </c>
      <c r="I60" s="285">
        <v>95</v>
      </c>
      <c r="J60" s="315" t="str">
        <f t="shared" si="0"/>
        <v>X SẮC</v>
      </c>
      <c r="K60" s="285">
        <f t="shared" si="1"/>
        <v>94</v>
      </c>
      <c r="L60" s="315" t="str">
        <f t="shared" si="0"/>
        <v>X SẮC</v>
      </c>
      <c r="M60" s="286"/>
      <c r="Q60" s="91"/>
      <c r="R60" s="92"/>
      <c r="S60" s="93"/>
      <c r="T60" s="28"/>
      <c r="U60" s="28"/>
      <c r="V60" s="29"/>
      <c r="W60" s="29"/>
      <c r="X60" s="29"/>
      <c r="Y60" s="94"/>
    </row>
    <row r="61" spans="1:25" ht="21" customHeight="1">
      <c r="A61" s="280">
        <v>51</v>
      </c>
      <c r="B61" s="304">
        <v>1821126617</v>
      </c>
      <c r="C61" s="281" t="s">
        <v>1594</v>
      </c>
      <c r="D61" s="282" t="s">
        <v>1340</v>
      </c>
      <c r="E61" s="283" t="s">
        <v>1410</v>
      </c>
      <c r="F61" s="284" t="s">
        <v>1565</v>
      </c>
      <c r="G61" s="285">
        <v>0</v>
      </c>
      <c r="H61" s="315" t="str">
        <f t="shared" si="0"/>
        <v>KÉM</v>
      </c>
      <c r="I61" s="285">
        <v>0</v>
      </c>
      <c r="J61" s="315" t="str">
        <f t="shared" si="0"/>
        <v>KÉM</v>
      </c>
      <c r="K61" s="285">
        <f t="shared" si="1"/>
        <v>0</v>
      </c>
      <c r="L61" s="315" t="str">
        <f t="shared" si="0"/>
        <v>KÉM</v>
      </c>
      <c r="M61" s="286" t="s">
        <v>1954</v>
      </c>
      <c r="Q61" s="91"/>
      <c r="R61" s="92"/>
      <c r="S61" s="93"/>
      <c r="T61" s="28"/>
      <c r="U61" s="28"/>
      <c r="V61" s="29"/>
      <c r="W61" s="29"/>
      <c r="X61" s="29"/>
      <c r="Y61" s="94"/>
    </row>
    <row r="62" spans="1:25" ht="21" customHeight="1">
      <c r="A62" s="280">
        <v>52</v>
      </c>
      <c r="B62" s="304">
        <v>1821126686</v>
      </c>
      <c r="C62" s="281" t="s">
        <v>1595</v>
      </c>
      <c r="D62" s="282" t="s">
        <v>1513</v>
      </c>
      <c r="E62" s="283" t="s">
        <v>1596</v>
      </c>
      <c r="F62" s="284" t="s">
        <v>1565</v>
      </c>
      <c r="G62" s="285">
        <v>90</v>
      </c>
      <c r="H62" s="315" t="str">
        <f t="shared" si="0"/>
        <v>X SẮC</v>
      </c>
      <c r="I62" s="285">
        <v>87</v>
      </c>
      <c r="J62" s="315" t="str">
        <f t="shared" si="0"/>
        <v>TỐT</v>
      </c>
      <c r="K62" s="285">
        <f t="shared" si="1"/>
        <v>88.5</v>
      </c>
      <c r="L62" s="315" t="str">
        <f t="shared" si="0"/>
        <v>TỐT</v>
      </c>
      <c r="M62" s="286"/>
      <c r="Q62" s="91"/>
      <c r="R62" s="92"/>
      <c r="S62" s="93"/>
      <c r="T62" s="28"/>
      <c r="U62" s="28"/>
      <c r="V62" s="29"/>
      <c r="W62" s="29"/>
      <c r="X62" s="29"/>
      <c r="Y62" s="94"/>
    </row>
    <row r="63" spans="1:25" ht="21" customHeight="1">
      <c r="A63" s="280">
        <v>53</v>
      </c>
      <c r="B63" s="304">
        <v>1821614037</v>
      </c>
      <c r="C63" s="281" t="s">
        <v>1588</v>
      </c>
      <c r="D63" s="282" t="s">
        <v>1590</v>
      </c>
      <c r="E63" s="283" t="s">
        <v>1321</v>
      </c>
      <c r="F63" s="284" t="s">
        <v>1565</v>
      </c>
      <c r="G63" s="285">
        <v>82</v>
      </c>
      <c r="H63" s="315" t="str">
        <f t="shared" si="0"/>
        <v>TỐT</v>
      </c>
      <c r="I63" s="285">
        <v>80</v>
      </c>
      <c r="J63" s="315" t="str">
        <f t="shared" si="0"/>
        <v>TỐT</v>
      </c>
      <c r="K63" s="285">
        <f t="shared" si="1"/>
        <v>81</v>
      </c>
      <c r="L63" s="315" t="str">
        <f t="shared" si="0"/>
        <v>TỐT</v>
      </c>
      <c r="M63" s="286"/>
      <c r="Q63" s="91"/>
      <c r="R63" s="92"/>
      <c r="S63" s="93"/>
      <c r="T63" s="28"/>
      <c r="U63" s="28"/>
      <c r="V63" s="63"/>
      <c r="W63" s="63"/>
      <c r="X63" s="29"/>
      <c r="Y63" s="94"/>
    </row>
    <row r="64" spans="1:25" ht="21" customHeight="1">
      <c r="A64" s="280">
        <v>54</v>
      </c>
      <c r="B64" s="304">
        <v>1821614744</v>
      </c>
      <c r="C64" s="281" t="s">
        <v>1597</v>
      </c>
      <c r="D64" s="282" t="s">
        <v>1484</v>
      </c>
      <c r="E64" s="283" t="s">
        <v>1598</v>
      </c>
      <c r="F64" s="284" t="s">
        <v>1565</v>
      </c>
      <c r="G64" s="285">
        <v>80</v>
      </c>
      <c r="H64" s="315" t="str">
        <f t="shared" si="0"/>
        <v>TỐT</v>
      </c>
      <c r="I64" s="285">
        <v>89</v>
      </c>
      <c r="J64" s="315" t="str">
        <f t="shared" si="0"/>
        <v>TỐT</v>
      </c>
      <c r="K64" s="285">
        <f t="shared" si="1"/>
        <v>84.5</v>
      </c>
      <c r="L64" s="315" t="str">
        <f t="shared" si="0"/>
        <v>TỐT</v>
      </c>
      <c r="M64" s="286"/>
      <c r="Q64" s="91"/>
      <c r="R64" s="92"/>
      <c r="S64" s="93"/>
      <c r="T64" s="28"/>
      <c r="U64" s="28"/>
      <c r="V64" s="63"/>
      <c r="W64" s="63"/>
      <c r="X64" s="29"/>
      <c r="Y64" s="94"/>
    </row>
    <row r="65" spans="1:25" ht="21" customHeight="1">
      <c r="A65" s="280">
        <v>55</v>
      </c>
      <c r="B65" s="304">
        <v>172126462</v>
      </c>
      <c r="C65" s="281" t="s">
        <v>2484</v>
      </c>
      <c r="D65" s="282" t="s">
        <v>1540</v>
      </c>
      <c r="E65" s="283"/>
      <c r="F65" s="284" t="s">
        <v>1565</v>
      </c>
      <c r="G65" s="285">
        <v>90</v>
      </c>
      <c r="H65" s="315" t="str">
        <f t="shared" si="0"/>
        <v>X SẮC</v>
      </c>
      <c r="I65" s="285">
        <v>83</v>
      </c>
      <c r="J65" s="315" t="str">
        <f t="shared" si="0"/>
        <v>TỐT</v>
      </c>
      <c r="K65" s="285">
        <f t="shared" si="1"/>
        <v>86.5</v>
      </c>
      <c r="L65" s="315" t="str">
        <f t="shared" si="0"/>
        <v>TỐT</v>
      </c>
      <c r="M65" s="286"/>
      <c r="Q65" s="91"/>
      <c r="R65" s="92"/>
      <c r="S65" s="93"/>
      <c r="T65" s="28"/>
      <c r="U65" s="28"/>
      <c r="V65" s="63"/>
      <c r="W65" s="63"/>
      <c r="X65" s="29"/>
      <c r="Y65" s="94"/>
    </row>
    <row r="66" spans="1:25" ht="21" customHeight="1">
      <c r="A66" s="280">
        <v>56</v>
      </c>
      <c r="B66" s="304">
        <v>1821111952</v>
      </c>
      <c r="C66" s="281" t="s">
        <v>1805</v>
      </c>
      <c r="D66" s="282" t="s">
        <v>1513</v>
      </c>
      <c r="E66" s="338">
        <v>34350</v>
      </c>
      <c r="F66" s="284" t="s">
        <v>1565</v>
      </c>
      <c r="G66" s="285">
        <v>98</v>
      </c>
      <c r="H66" s="315" t="str">
        <f t="shared" si="0"/>
        <v>X SẮC</v>
      </c>
      <c r="I66" s="326">
        <v>95</v>
      </c>
      <c r="J66" s="327" t="str">
        <f t="shared" si="0"/>
        <v>X SẮC</v>
      </c>
      <c r="K66" s="326">
        <f t="shared" si="1"/>
        <v>96.5</v>
      </c>
      <c r="L66" s="327" t="str">
        <f t="shared" si="0"/>
        <v>X SẮC</v>
      </c>
      <c r="M66" s="286" t="s">
        <v>2007</v>
      </c>
      <c r="Q66" s="91"/>
      <c r="R66" s="92"/>
      <c r="S66" s="93"/>
      <c r="T66" s="28"/>
      <c r="U66" s="28"/>
      <c r="V66" s="63"/>
      <c r="W66" s="63"/>
      <c r="X66" s="29"/>
      <c r="Y66" s="94"/>
    </row>
    <row r="67" spans="1:25" ht="18" customHeight="1">
      <c r="A67" s="280">
        <v>57</v>
      </c>
      <c r="B67" s="337">
        <v>1821114708</v>
      </c>
      <c r="C67" s="330" t="s">
        <v>1472</v>
      </c>
      <c r="D67" s="331" t="s">
        <v>1352</v>
      </c>
      <c r="E67" s="332" t="s">
        <v>1473</v>
      </c>
      <c r="F67" s="284" t="s">
        <v>1565</v>
      </c>
      <c r="G67" s="334">
        <v>80</v>
      </c>
      <c r="H67" s="315" t="str">
        <f>IF(G67&gt;=90,"X SẮC",IF(G67&gt;=80,"TỐT",IF(G67&gt;=70,"KHÁ",IF(G67&gt;=60,"TB KHÁ",IF(G67&gt;=50,"T. BÌNH",IF(G67&gt;=40,"YẾU","KÉM"))))))</f>
        <v>TỐT</v>
      </c>
      <c r="I67" s="334">
        <v>85</v>
      </c>
      <c r="J67" s="327" t="str">
        <f t="shared" si="0"/>
        <v>TỐT</v>
      </c>
      <c r="K67" s="326">
        <f t="shared" si="1"/>
        <v>82.5</v>
      </c>
      <c r="L67" s="327" t="str">
        <f t="shared" si="0"/>
        <v>TỐT</v>
      </c>
      <c r="M67" s="335" t="s">
        <v>2486</v>
      </c>
      <c r="O67" s="83" t="s">
        <v>2490</v>
      </c>
      <c r="P67" s="83"/>
      <c r="Q67" s="83"/>
      <c r="R67" s="84"/>
      <c r="S67" s="27"/>
      <c r="V67" s="2"/>
      <c r="W67" s="2"/>
      <c r="X67" s="2"/>
      <c r="Y67" s="2"/>
    </row>
    <row r="68" spans="1:25" ht="21" customHeight="1">
      <c r="A68" s="298">
        <v>58</v>
      </c>
      <c r="B68" s="307">
        <v>1821111953</v>
      </c>
      <c r="C68" s="299" t="s">
        <v>1433</v>
      </c>
      <c r="D68" s="300" t="s">
        <v>93</v>
      </c>
      <c r="E68" s="301" t="s">
        <v>1434</v>
      </c>
      <c r="F68" s="302" t="s">
        <v>1565</v>
      </c>
      <c r="G68" s="296">
        <v>91</v>
      </c>
      <c r="H68" s="317" t="str">
        <f t="shared" si="0"/>
        <v>X SẮC</v>
      </c>
      <c r="I68" s="296">
        <v>93</v>
      </c>
      <c r="J68" s="317" t="str">
        <f t="shared" si="0"/>
        <v>X SẮC</v>
      </c>
      <c r="K68" s="296">
        <f t="shared" si="1"/>
        <v>92</v>
      </c>
      <c r="L68" s="317" t="str">
        <f t="shared" si="0"/>
        <v>X SẮC</v>
      </c>
      <c r="M68" s="297" t="s">
        <v>2007</v>
      </c>
      <c r="Q68" s="91"/>
      <c r="R68" s="92"/>
      <c r="S68" s="93"/>
      <c r="T68" s="28"/>
      <c r="U68" s="28"/>
      <c r="V68" s="63"/>
      <c r="W68" s="63"/>
      <c r="X68" s="29"/>
      <c r="Y68" s="94"/>
    </row>
    <row r="69" spans="1:25" ht="11.25" customHeight="1">
      <c r="A69" s="318"/>
      <c r="B69" s="319"/>
      <c r="C69" s="319"/>
      <c r="D69" s="319"/>
      <c r="E69" s="319"/>
      <c r="F69" s="319"/>
      <c r="G69" s="320"/>
      <c r="H69" s="320"/>
      <c r="I69" s="320"/>
      <c r="J69" s="320"/>
      <c r="K69" s="320"/>
      <c r="L69" s="320"/>
      <c r="M69" s="320">
        <f>COUNTIF(M11:M68,"=NH")</f>
        <v>7</v>
      </c>
      <c r="N69" s="4"/>
      <c r="Q69" s="91"/>
      <c r="R69" s="92"/>
      <c r="S69" s="93"/>
      <c r="T69" s="28"/>
      <c r="U69" s="28"/>
      <c r="V69" s="63"/>
      <c r="W69" s="63"/>
      <c r="X69" s="29"/>
      <c r="Y69" s="94"/>
    </row>
    <row r="70" spans="1:25" ht="16.5">
      <c r="A70" s="318"/>
      <c r="B70" s="318"/>
      <c r="C70" s="320"/>
      <c r="D70" s="320"/>
      <c r="E70" s="320"/>
      <c r="F70" s="320"/>
      <c r="G70" s="451" t="s">
        <v>2480</v>
      </c>
      <c r="H70" s="452"/>
      <c r="I70" s="453"/>
      <c r="J70" s="322"/>
      <c r="K70" s="451" t="s">
        <v>2482</v>
      </c>
      <c r="L70" s="452"/>
      <c r="M70" s="453"/>
      <c r="Q70" s="91"/>
      <c r="R70" s="92"/>
      <c r="S70" s="93"/>
      <c r="T70" s="28"/>
      <c r="U70" s="28"/>
      <c r="V70" s="63"/>
      <c r="W70" s="63"/>
      <c r="X70" s="29"/>
      <c r="Y70" s="94"/>
    </row>
    <row r="71" spans="1:25" ht="16.5">
      <c r="A71" s="318"/>
      <c r="B71" s="318"/>
      <c r="C71" s="320"/>
      <c r="D71" s="320"/>
      <c r="E71" s="320"/>
      <c r="F71" s="320"/>
      <c r="G71" s="311" t="s">
        <v>2412</v>
      </c>
      <c r="H71" s="308" t="s">
        <v>2413</v>
      </c>
      <c r="I71" s="308" t="s">
        <v>4</v>
      </c>
      <c r="J71" s="309"/>
      <c r="K71" s="313" t="s">
        <v>2412</v>
      </c>
      <c r="L71" s="308" t="s">
        <v>2413</v>
      </c>
      <c r="M71" s="308" t="s">
        <v>4</v>
      </c>
      <c r="Q71" s="91"/>
      <c r="R71" s="92"/>
      <c r="S71" s="93"/>
      <c r="T71" s="28"/>
      <c r="U71" s="28"/>
      <c r="V71" s="63"/>
      <c r="W71" s="63"/>
      <c r="X71" s="29"/>
      <c r="Y71" s="94"/>
    </row>
    <row r="72" spans="1:25" ht="15.75" customHeight="1">
      <c r="A72" s="318"/>
      <c r="B72" s="339"/>
      <c r="C72" s="320"/>
      <c r="D72" s="320"/>
      <c r="E72" s="320"/>
      <c r="F72" s="320"/>
      <c r="G72" s="311" t="s">
        <v>1522</v>
      </c>
      <c r="H72" s="308">
        <f>COUNTIF($J$11:$J$68,G72)</f>
        <v>10</v>
      </c>
      <c r="I72" s="312">
        <f>H72/$H$79</f>
        <v>0.1724137931034483</v>
      </c>
      <c r="J72" s="309"/>
      <c r="K72" s="313" t="s">
        <v>1522</v>
      </c>
      <c r="L72" s="308">
        <f>COUNTIF($L$11:$L$68,K72)</f>
        <v>9</v>
      </c>
      <c r="M72" s="312">
        <f>H72/$H$79</f>
        <v>0.1724137931034483</v>
      </c>
      <c r="Q72" s="91"/>
      <c r="R72" s="92"/>
      <c r="S72" s="93"/>
      <c r="T72" s="28"/>
      <c r="U72" s="28"/>
      <c r="V72" s="63"/>
      <c r="W72" s="63"/>
      <c r="X72" s="29"/>
      <c r="Y72" s="94"/>
    </row>
    <row r="73" spans="1:25" ht="15.75" customHeight="1">
      <c r="A73" s="318"/>
      <c r="B73" s="339"/>
      <c r="C73" s="320"/>
      <c r="D73" s="320"/>
      <c r="E73" s="320"/>
      <c r="F73" s="320"/>
      <c r="G73" s="311" t="s">
        <v>1523</v>
      </c>
      <c r="H73" s="308">
        <f aca="true" t="shared" si="2" ref="H73:H78">COUNTIF($J$11:$J$68,G73)</f>
        <v>32</v>
      </c>
      <c r="I73" s="312">
        <f aca="true" t="shared" si="3" ref="I73:I79">H73/$H$79</f>
        <v>0.5517241379310345</v>
      </c>
      <c r="J73" s="309"/>
      <c r="K73" s="313" t="s">
        <v>1523</v>
      </c>
      <c r="L73" s="308">
        <f aca="true" t="shared" si="4" ref="L73:L78">COUNTIF($L$11:$L$68,K73)</f>
        <v>30</v>
      </c>
      <c r="M73" s="312">
        <f aca="true" t="shared" si="5" ref="M73:M79">H73/$H$79</f>
        <v>0.5517241379310345</v>
      </c>
      <c r="Q73" s="91"/>
      <c r="R73" s="92"/>
      <c r="S73" s="93"/>
      <c r="T73" s="28"/>
      <c r="U73" s="28"/>
      <c r="V73" s="63"/>
      <c r="W73" s="63"/>
      <c r="X73" s="29"/>
      <c r="Y73" s="94"/>
    </row>
    <row r="74" spans="1:25" ht="15.75" customHeight="1">
      <c r="A74" s="318"/>
      <c r="B74" s="318"/>
      <c r="C74" s="320"/>
      <c r="D74" s="320"/>
      <c r="E74" s="320"/>
      <c r="F74" s="320"/>
      <c r="G74" s="311" t="s">
        <v>2414</v>
      </c>
      <c r="H74" s="308">
        <f t="shared" si="2"/>
        <v>6</v>
      </c>
      <c r="I74" s="312">
        <f t="shared" si="3"/>
        <v>0.10344827586206896</v>
      </c>
      <c r="J74" s="309"/>
      <c r="K74" s="313" t="s">
        <v>2414</v>
      </c>
      <c r="L74" s="308">
        <f t="shared" si="4"/>
        <v>9</v>
      </c>
      <c r="M74" s="312">
        <f t="shared" si="5"/>
        <v>0.10344827586206896</v>
      </c>
      <c r="Q74" s="91"/>
      <c r="R74" s="92"/>
      <c r="S74" s="93"/>
      <c r="T74" s="28"/>
      <c r="U74" s="28"/>
      <c r="V74" s="63"/>
      <c r="W74" s="63"/>
      <c r="X74" s="29"/>
      <c r="Y74" s="94"/>
    </row>
    <row r="75" spans="1:25" ht="15.75" customHeight="1">
      <c r="A75" s="318"/>
      <c r="B75" s="318"/>
      <c r="C75" s="320"/>
      <c r="D75" s="320"/>
      <c r="E75" s="320"/>
      <c r="F75" s="320"/>
      <c r="G75" s="311" t="s">
        <v>2415</v>
      </c>
      <c r="H75" s="308">
        <f t="shared" si="2"/>
        <v>0</v>
      </c>
      <c r="I75" s="312">
        <f t="shared" si="3"/>
        <v>0</v>
      </c>
      <c r="J75" s="309"/>
      <c r="K75" s="313" t="s">
        <v>2415</v>
      </c>
      <c r="L75" s="308">
        <f t="shared" si="4"/>
        <v>0</v>
      </c>
      <c r="M75" s="312">
        <f t="shared" si="5"/>
        <v>0</v>
      </c>
      <c r="Q75" s="96"/>
      <c r="R75" s="92"/>
      <c r="S75" s="93"/>
      <c r="T75" s="95"/>
      <c r="U75" s="95"/>
      <c r="V75" s="97"/>
      <c r="W75" s="97"/>
      <c r="X75" s="98"/>
      <c r="Y75" s="99"/>
    </row>
    <row r="76" spans="1:25" ht="15.75" customHeight="1">
      <c r="A76" s="318"/>
      <c r="B76" s="318"/>
      <c r="C76" s="320"/>
      <c r="D76" s="320"/>
      <c r="E76" s="320"/>
      <c r="F76" s="320"/>
      <c r="G76" s="311" t="s">
        <v>2416</v>
      </c>
      <c r="H76" s="308">
        <f t="shared" si="2"/>
        <v>0</v>
      </c>
      <c r="I76" s="312">
        <f t="shared" si="3"/>
        <v>0</v>
      </c>
      <c r="J76" s="309"/>
      <c r="K76" s="313" t="s">
        <v>2416</v>
      </c>
      <c r="L76" s="308">
        <f t="shared" si="4"/>
        <v>0</v>
      </c>
      <c r="M76" s="312">
        <f t="shared" si="5"/>
        <v>0</v>
      </c>
      <c r="Q76" s="91"/>
      <c r="R76" s="92"/>
      <c r="S76" s="93"/>
      <c r="T76" s="28"/>
      <c r="U76" s="28"/>
      <c r="V76" s="63"/>
      <c r="W76" s="63"/>
      <c r="X76" s="29"/>
      <c r="Y76" s="94"/>
    </row>
    <row r="77" spans="1:25" ht="15.75" customHeight="1">
      <c r="A77" s="318"/>
      <c r="B77" s="318"/>
      <c r="C77" s="320"/>
      <c r="D77" s="320"/>
      <c r="E77" s="320"/>
      <c r="F77" s="320"/>
      <c r="G77" s="311" t="s">
        <v>2417</v>
      </c>
      <c r="H77" s="308">
        <f t="shared" si="2"/>
        <v>0</v>
      </c>
      <c r="I77" s="312">
        <f t="shared" si="3"/>
        <v>0</v>
      </c>
      <c r="J77" s="309"/>
      <c r="K77" s="313" t="s">
        <v>2481</v>
      </c>
      <c r="L77" s="308">
        <f t="shared" si="4"/>
        <v>2</v>
      </c>
      <c r="M77" s="312">
        <f t="shared" si="5"/>
        <v>0</v>
      </c>
      <c r="Q77" s="28"/>
      <c r="R77" s="92"/>
      <c r="S77" s="93"/>
      <c r="T77" s="28"/>
      <c r="U77" s="28"/>
      <c r="V77" s="98"/>
      <c r="W77" s="98"/>
      <c r="X77" s="98"/>
      <c r="Y77" s="99"/>
    </row>
    <row r="78" spans="1:25" ht="15.75" customHeight="1">
      <c r="A78" s="318"/>
      <c r="B78" s="318"/>
      <c r="C78" s="320"/>
      <c r="D78" s="320"/>
      <c r="E78" s="320"/>
      <c r="F78" s="320"/>
      <c r="G78" s="311" t="s">
        <v>2418</v>
      </c>
      <c r="H78" s="308">
        <f t="shared" si="2"/>
        <v>10</v>
      </c>
      <c r="I78" s="312">
        <f t="shared" si="3"/>
        <v>0.1724137931034483</v>
      </c>
      <c r="J78" s="309"/>
      <c r="K78" s="313" t="s">
        <v>2418</v>
      </c>
      <c r="L78" s="308">
        <f t="shared" si="4"/>
        <v>8</v>
      </c>
      <c r="M78" s="312">
        <f t="shared" si="5"/>
        <v>0.1724137931034483</v>
      </c>
      <c r="Q78" s="95"/>
      <c r="R78" s="92"/>
      <c r="S78" s="93"/>
      <c r="T78" s="28"/>
      <c r="U78" s="28"/>
      <c r="V78" s="98"/>
      <c r="W78" s="98"/>
      <c r="X78" s="98"/>
      <c r="Y78" s="99"/>
    </row>
    <row r="79" spans="1:13" ht="15.75" customHeight="1">
      <c r="A79" s="318"/>
      <c r="B79" s="318"/>
      <c r="C79" s="320"/>
      <c r="D79" s="320"/>
      <c r="E79" s="320"/>
      <c r="F79" s="320"/>
      <c r="G79" s="311" t="s">
        <v>2419</v>
      </c>
      <c r="H79" s="308">
        <f>SUM(H72:H78)</f>
        <v>58</v>
      </c>
      <c r="I79" s="312">
        <f t="shared" si="3"/>
        <v>1</v>
      </c>
      <c r="J79" s="309"/>
      <c r="K79" s="313" t="s">
        <v>2419</v>
      </c>
      <c r="L79" s="308">
        <f>SUM(L72:L78)</f>
        <v>58</v>
      </c>
      <c r="M79" s="312">
        <f t="shared" si="5"/>
        <v>1</v>
      </c>
    </row>
    <row r="80" spans="2:13" s="5" customFormat="1" ht="16.5">
      <c r="B80" s="2"/>
      <c r="F80" s="454" t="s">
        <v>2494</v>
      </c>
      <c r="G80" s="454"/>
      <c r="H80" s="454"/>
      <c r="I80" s="454"/>
      <c r="J80" s="454"/>
      <c r="K80" s="454"/>
      <c r="L80" s="454"/>
      <c r="M80" s="454"/>
    </row>
    <row r="81" spans="1:14" s="7" customFormat="1" ht="16.5">
      <c r="A81" s="430" t="s">
        <v>5</v>
      </c>
      <c r="B81" s="430"/>
      <c r="C81" s="430"/>
      <c r="D81" s="430"/>
      <c r="E81" s="430"/>
      <c r="F81" s="430"/>
      <c r="G81" s="449" t="s">
        <v>2420</v>
      </c>
      <c r="H81" s="449"/>
      <c r="I81" s="449"/>
      <c r="J81" s="449"/>
      <c r="K81" s="449"/>
      <c r="L81" s="449"/>
      <c r="M81" s="449"/>
      <c r="N81" s="5"/>
    </row>
    <row r="82" spans="1:25" ht="16.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Q82" s="2"/>
      <c r="R82" s="2"/>
      <c r="S82" s="2"/>
      <c r="T82" s="2"/>
      <c r="U82" s="2"/>
      <c r="V82" s="2"/>
      <c r="W82" s="2"/>
      <c r="X82" s="2"/>
      <c r="Y82" s="2"/>
    </row>
    <row r="83" spans="17:25" ht="16.5">
      <c r="Q83" s="2"/>
      <c r="R83" s="2"/>
      <c r="S83" s="2"/>
      <c r="T83" s="2"/>
      <c r="U83" s="2"/>
      <c r="V83" s="2"/>
      <c r="W83" s="2"/>
      <c r="X83" s="2"/>
      <c r="Y83" s="2"/>
    </row>
    <row r="84" spans="17:25" ht="16.5">
      <c r="Q84" s="2"/>
      <c r="R84" s="2"/>
      <c r="S84" s="2"/>
      <c r="T84" s="2"/>
      <c r="U84" s="2"/>
      <c r="V84" s="2"/>
      <c r="W84" s="2"/>
      <c r="X84" s="2"/>
      <c r="Y84" s="2"/>
    </row>
    <row r="85" spans="1:25" ht="16.5">
      <c r="A85" s="430" t="s">
        <v>2463</v>
      </c>
      <c r="B85" s="430"/>
      <c r="C85" s="430"/>
      <c r="G85" s="449" t="s">
        <v>2462</v>
      </c>
      <c r="H85" s="449"/>
      <c r="I85" s="449"/>
      <c r="J85" s="449"/>
      <c r="K85" s="449"/>
      <c r="L85" s="449"/>
      <c r="M85" s="449"/>
      <c r="Q85" s="2"/>
      <c r="R85" s="2"/>
      <c r="S85" s="2"/>
      <c r="T85" s="2"/>
      <c r="U85" s="2"/>
      <c r="V85" s="2"/>
      <c r="W85" s="2"/>
      <c r="X85" s="2"/>
      <c r="Y85" s="2"/>
    </row>
  </sheetData>
  <sheetProtection/>
  <mergeCells count="25">
    <mergeCell ref="A85:C85"/>
    <mergeCell ref="G85:M85"/>
    <mergeCell ref="A81:C81"/>
    <mergeCell ref="B9:B10"/>
    <mergeCell ref="D81:F81"/>
    <mergeCell ref="G81:M81"/>
    <mergeCell ref="M9:M10"/>
    <mergeCell ref="G9:H9"/>
    <mergeCell ref="F80:M80"/>
    <mergeCell ref="G70:I70"/>
    <mergeCell ref="A2:D2"/>
    <mergeCell ref="A3:D3"/>
    <mergeCell ref="A5:N5"/>
    <mergeCell ref="A6:N6"/>
    <mergeCell ref="E2:M2"/>
    <mergeCell ref="E3:M3"/>
    <mergeCell ref="K70:M70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G11:G66 I11:I66 I68 G68 K11:K68">
    <cfRule type="cellIs" priority="6" dxfId="0" operator="equal" stopIfTrue="1">
      <formula>0</formula>
    </cfRule>
  </conditionalFormatting>
  <conditionalFormatting sqref="Q42:T44 Q46:T66 Q68:T78">
    <cfRule type="cellIs" priority="7" dxfId="11" operator="equal" stopIfTrue="1">
      <formula>0</formula>
    </cfRule>
  </conditionalFormatting>
  <conditionalFormatting sqref="G67">
    <cfRule type="cellIs" priority="3" dxfId="0" operator="equal" stopIfTrue="1">
      <formula>0</formula>
    </cfRule>
  </conditionalFormatting>
  <conditionalFormatting sqref="I67">
    <cfRule type="cellIs" priority="2" dxfId="0" operator="equal" stopIfTrue="1">
      <formula>0</formula>
    </cfRule>
  </conditionalFormatting>
  <printOptions/>
  <pageMargins left="0.2" right="0.17" top="0.26" bottom="0.23" header="0.22" footer="0.24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10">
      <selection activeCell="K31" sqref="K31:M31"/>
    </sheetView>
  </sheetViews>
  <sheetFormatPr defaultColWidth="9.140625" defaultRowHeight="12.75"/>
  <cols>
    <col min="1" max="1" width="4.28125" style="2" customWidth="1"/>
    <col min="2" max="2" width="10.8515625" style="2" customWidth="1"/>
    <col min="3" max="3" width="15.28125" style="2" customWidth="1"/>
    <col min="4" max="4" width="6.421875" style="2" customWidth="1"/>
    <col min="5" max="5" width="8.28125" style="2" customWidth="1"/>
    <col min="6" max="6" width="11.28125" style="2" customWidth="1"/>
    <col min="7" max="7" width="6.00390625" style="2" customWidth="1"/>
    <col min="8" max="8" width="6.421875" style="2" customWidth="1"/>
    <col min="9" max="10" width="6.7109375" style="2" customWidth="1"/>
    <col min="11" max="12" width="6.140625" style="2" customWidth="1"/>
    <col min="13" max="13" width="7.28125" style="2" customWidth="1"/>
    <col min="14" max="14" width="10.28125" style="2" customWidth="1"/>
    <col min="15" max="15" width="11.140625" style="2" bestFit="1" customWidth="1"/>
    <col min="16" max="16" width="16.140625" style="2" bestFit="1" customWidth="1"/>
    <col min="17" max="17" width="9.140625" style="2" customWidth="1"/>
    <col min="18" max="18" width="10.57421875" style="2" bestFit="1" customWidth="1"/>
    <col min="19" max="16384" width="9.140625" style="2" customWidth="1"/>
  </cols>
  <sheetData>
    <row r="1" ht="19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2440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1" ht="18" customHeight="1">
      <c r="A11" s="340">
        <v>1</v>
      </c>
      <c r="B11" s="362">
        <v>1821114703</v>
      </c>
      <c r="C11" s="341" t="s">
        <v>1314</v>
      </c>
      <c r="D11" s="342" t="s">
        <v>1464</v>
      </c>
      <c r="E11" s="343" t="s">
        <v>645</v>
      </c>
      <c r="F11" s="344" t="s">
        <v>1438</v>
      </c>
      <c r="G11" s="345">
        <v>80</v>
      </c>
      <c r="H11" s="314" t="str">
        <f aca="true" t="shared" si="0" ref="H11:H29">IF(G11&gt;=90,"X SẮC",IF(G11&gt;=80,"TỐT",IF(G11&gt;=70,"KHÁ",IF(G11&gt;=60,"TB KHÁ",IF(G11&gt;=50,"T. BÌNH",IF(G11&gt;=40,"YẾU","KÉM"))))))</f>
        <v>TỐT</v>
      </c>
      <c r="I11" s="345">
        <v>80</v>
      </c>
      <c r="J11" s="314" t="str">
        <f aca="true" t="shared" si="1" ref="J11:J29">IF(I11&gt;=90,"X SẮC",IF(I11&gt;=80,"TỐT",IF(I11&gt;=70,"KHÁ",IF(I11&gt;=60,"TB KHÁ",IF(I11&gt;=50,"T. BÌNH",IF(I11&gt;=40,"YẾU","KÉM"))))))</f>
        <v>TỐT</v>
      </c>
      <c r="K11" s="345">
        <f>(G11+I11)/2</f>
        <v>80</v>
      </c>
      <c r="L11" s="314" t="str">
        <f aca="true" t="shared" si="2" ref="L11:L29">IF(K11&gt;=90,"X SẮC",IF(K11&gt;=80,"TỐT",IF(K11&gt;=70,"KHÁ",IF(K11&gt;=60,"TB KHÁ",IF(K11&gt;=50,"T. BÌNH",IF(K11&gt;=40,"YẾU","KÉM"))))))</f>
        <v>TỐT</v>
      </c>
      <c r="M11" s="346"/>
      <c r="O11" s="83"/>
      <c r="P11" s="83"/>
      <c r="Q11" s="83"/>
      <c r="R11" s="84"/>
      <c r="S11" s="27"/>
      <c r="T11" s="4"/>
      <c r="U11" s="4"/>
    </row>
    <row r="12" spans="1:21" ht="18" customHeight="1">
      <c r="A12" s="347">
        <v>2</v>
      </c>
      <c r="B12" s="337">
        <v>1821113979</v>
      </c>
      <c r="C12" s="330" t="s">
        <v>1456</v>
      </c>
      <c r="D12" s="331" t="s">
        <v>1457</v>
      </c>
      <c r="E12" s="332" t="s">
        <v>1410</v>
      </c>
      <c r="F12" s="333" t="s">
        <v>1438</v>
      </c>
      <c r="G12" s="334">
        <v>70</v>
      </c>
      <c r="H12" s="315" t="str">
        <f t="shared" si="0"/>
        <v>KHÁ</v>
      </c>
      <c r="I12" s="334">
        <v>82</v>
      </c>
      <c r="J12" s="315" t="str">
        <f t="shared" si="1"/>
        <v>TỐT</v>
      </c>
      <c r="K12" s="334">
        <f aca="true" t="shared" si="3" ref="K12:K29">(G12+I12)/2</f>
        <v>76</v>
      </c>
      <c r="L12" s="315" t="str">
        <f t="shared" si="2"/>
        <v>KHÁ</v>
      </c>
      <c r="M12" s="335"/>
      <c r="O12" s="83"/>
      <c r="P12" s="83"/>
      <c r="Q12" s="83"/>
      <c r="R12" s="84"/>
      <c r="S12" s="27"/>
      <c r="T12" s="4"/>
      <c r="U12" s="4"/>
    </row>
    <row r="13" spans="1:21" ht="18" customHeight="1">
      <c r="A13" s="347">
        <v>3</v>
      </c>
      <c r="B13" s="337">
        <v>1821113507</v>
      </c>
      <c r="C13" s="330" t="s">
        <v>1442</v>
      </c>
      <c r="D13" s="331" t="s">
        <v>1443</v>
      </c>
      <c r="E13" s="332" t="s">
        <v>775</v>
      </c>
      <c r="F13" s="333" t="s">
        <v>1438</v>
      </c>
      <c r="G13" s="334">
        <v>75</v>
      </c>
      <c r="H13" s="315" t="str">
        <f t="shared" si="0"/>
        <v>KHÁ</v>
      </c>
      <c r="I13" s="334">
        <v>73</v>
      </c>
      <c r="J13" s="315" t="str">
        <f t="shared" si="1"/>
        <v>KHÁ</v>
      </c>
      <c r="K13" s="334">
        <f t="shared" si="3"/>
        <v>74</v>
      </c>
      <c r="L13" s="315" t="str">
        <f t="shared" si="2"/>
        <v>KHÁ</v>
      </c>
      <c r="M13" s="335"/>
      <c r="O13" s="83"/>
      <c r="P13" s="83"/>
      <c r="Q13" s="83"/>
      <c r="R13" s="84"/>
      <c r="S13" s="27"/>
      <c r="T13" s="4"/>
      <c r="U13" s="4"/>
    </row>
    <row r="14" spans="1:21" ht="18" customHeight="1">
      <c r="A14" s="347">
        <v>4</v>
      </c>
      <c r="B14" s="337">
        <v>1821113975</v>
      </c>
      <c r="C14" s="330" t="s">
        <v>1448</v>
      </c>
      <c r="D14" s="331" t="s">
        <v>1443</v>
      </c>
      <c r="E14" s="332" t="s">
        <v>1388</v>
      </c>
      <c r="F14" s="333" t="s">
        <v>1438</v>
      </c>
      <c r="G14" s="334">
        <v>75</v>
      </c>
      <c r="H14" s="315" t="str">
        <f t="shared" si="0"/>
        <v>KHÁ</v>
      </c>
      <c r="I14" s="334">
        <v>73</v>
      </c>
      <c r="J14" s="315" t="str">
        <f t="shared" si="1"/>
        <v>KHÁ</v>
      </c>
      <c r="K14" s="334">
        <f t="shared" si="3"/>
        <v>74</v>
      </c>
      <c r="L14" s="315" t="str">
        <f t="shared" si="2"/>
        <v>KHÁ</v>
      </c>
      <c r="M14" s="335"/>
      <c r="O14" s="83"/>
      <c r="P14" s="83"/>
      <c r="Q14" s="83"/>
      <c r="R14" s="84"/>
      <c r="S14" s="27"/>
      <c r="T14" s="4"/>
      <c r="U14" s="4"/>
    </row>
    <row r="15" spans="1:21" ht="18" customHeight="1">
      <c r="A15" s="347">
        <v>5</v>
      </c>
      <c r="B15" s="337">
        <v>1821113974</v>
      </c>
      <c r="C15" s="330" t="s">
        <v>1447</v>
      </c>
      <c r="D15" s="331" t="s">
        <v>1307</v>
      </c>
      <c r="E15" s="332" t="s">
        <v>1371</v>
      </c>
      <c r="F15" s="333" t="s">
        <v>1438</v>
      </c>
      <c r="G15" s="334">
        <v>0</v>
      </c>
      <c r="H15" s="315" t="str">
        <f t="shared" si="0"/>
        <v>KÉM</v>
      </c>
      <c r="I15" s="334">
        <v>0</v>
      </c>
      <c r="J15" s="315" t="str">
        <f t="shared" si="1"/>
        <v>KÉM</v>
      </c>
      <c r="K15" s="334">
        <f t="shared" si="3"/>
        <v>0</v>
      </c>
      <c r="L15" s="315" t="str">
        <f t="shared" si="2"/>
        <v>KÉM</v>
      </c>
      <c r="M15" s="335" t="s">
        <v>1954</v>
      </c>
      <c r="O15" s="83"/>
      <c r="P15" s="83"/>
      <c r="Q15" s="83"/>
      <c r="R15" s="84"/>
      <c r="S15" s="27"/>
      <c r="T15" s="4"/>
      <c r="U15" s="4"/>
    </row>
    <row r="16" spans="1:21" ht="18" customHeight="1">
      <c r="A16" s="347">
        <v>6</v>
      </c>
      <c r="B16" s="337">
        <v>1821113976</v>
      </c>
      <c r="C16" s="330" t="s">
        <v>1449</v>
      </c>
      <c r="D16" s="331" t="s">
        <v>1307</v>
      </c>
      <c r="E16" s="332" t="s">
        <v>1450</v>
      </c>
      <c r="F16" s="333" t="s">
        <v>1438</v>
      </c>
      <c r="G16" s="334">
        <v>75</v>
      </c>
      <c r="H16" s="315" t="str">
        <f t="shared" si="0"/>
        <v>KHÁ</v>
      </c>
      <c r="I16" s="334">
        <v>90</v>
      </c>
      <c r="J16" s="315" t="str">
        <f t="shared" si="1"/>
        <v>X SẮC</v>
      </c>
      <c r="K16" s="334">
        <f t="shared" si="3"/>
        <v>82.5</v>
      </c>
      <c r="L16" s="315" t="str">
        <f t="shared" si="2"/>
        <v>TỐT</v>
      </c>
      <c r="M16" s="335"/>
      <c r="O16" s="83"/>
      <c r="P16" s="83"/>
      <c r="Q16" s="83"/>
      <c r="R16" s="84"/>
      <c r="S16" s="27"/>
      <c r="T16" s="4"/>
      <c r="U16" s="4"/>
    </row>
    <row r="17" spans="1:21" ht="18" customHeight="1">
      <c r="A17" s="347">
        <v>7</v>
      </c>
      <c r="B17" s="337">
        <v>1821113977</v>
      </c>
      <c r="C17" s="330" t="s">
        <v>1451</v>
      </c>
      <c r="D17" s="331" t="s">
        <v>1307</v>
      </c>
      <c r="E17" s="332" t="s">
        <v>1452</v>
      </c>
      <c r="F17" s="333" t="s">
        <v>1438</v>
      </c>
      <c r="G17" s="334">
        <v>75</v>
      </c>
      <c r="H17" s="315" t="str">
        <f t="shared" si="0"/>
        <v>KHÁ</v>
      </c>
      <c r="I17" s="334">
        <v>83</v>
      </c>
      <c r="J17" s="315" t="str">
        <f t="shared" si="1"/>
        <v>TỐT</v>
      </c>
      <c r="K17" s="334">
        <f t="shared" si="3"/>
        <v>79</v>
      </c>
      <c r="L17" s="315" t="str">
        <f t="shared" si="2"/>
        <v>KHÁ</v>
      </c>
      <c r="M17" s="335"/>
      <c r="O17" s="12"/>
      <c r="P17" s="12"/>
      <c r="Q17" s="12"/>
      <c r="R17" s="84"/>
      <c r="S17" s="27"/>
      <c r="T17" s="4"/>
      <c r="U17" s="4"/>
    </row>
    <row r="18" spans="1:21" ht="18" customHeight="1">
      <c r="A18" s="347">
        <v>8</v>
      </c>
      <c r="B18" s="337">
        <v>1821114706</v>
      </c>
      <c r="C18" s="330" t="s">
        <v>1469</v>
      </c>
      <c r="D18" s="331" t="s">
        <v>1393</v>
      </c>
      <c r="E18" s="332" t="s">
        <v>1463</v>
      </c>
      <c r="F18" s="333" t="s">
        <v>1438</v>
      </c>
      <c r="G18" s="334">
        <v>70</v>
      </c>
      <c r="H18" s="315" t="str">
        <f t="shared" si="0"/>
        <v>KHÁ</v>
      </c>
      <c r="I18" s="334">
        <v>90</v>
      </c>
      <c r="J18" s="315" t="str">
        <f t="shared" si="1"/>
        <v>X SẮC</v>
      </c>
      <c r="K18" s="334">
        <f t="shared" si="3"/>
        <v>80</v>
      </c>
      <c r="L18" s="315" t="str">
        <f t="shared" si="2"/>
        <v>TỐT</v>
      </c>
      <c r="M18" s="335"/>
      <c r="O18" s="83"/>
      <c r="P18" s="83"/>
      <c r="Q18" s="83"/>
      <c r="R18" s="84"/>
      <c r="S18" s="27"/>
      <c r="T18" s="4"/>
      <c r="U18" s="4"/>
    </row>
    <row r="19" spans="1:21" ht="18" customHeight="1">
      <c r="A19" s="347">
        <v>9</v>
      </c>
      <c r="B19" s="348">
        <v>1821115139</v>
      </c>
      <c r="C19" s="348" t="s">
        <v>2006</v>
      </c>
      <c r="D19" s="349" t="s">
        <v>112</v>
      </c>
      <c r="E19" s="350">
        <v>34645</v>
      </c>
      <c r="F19" s="333" t="s">
        <v>1438</v>
      </c>
      <c r="G19" s="334">
        <v>0</v>
      </c>
      <c r="H19" s="315" t="str">
        <f t="shared" si="0"/>
        <v>KÉM</v>
      </c>
      <c r="I19" s="334">
        <v>0</v>
      </c>
      <c r="J19" s="315" t="str">
        <f t="shared" si="1"/>
        <v>KÉM</v>
      </c>
      <c r="K19" s="334">
        <f t="shared" si="3"/>
        <v>0</v>
      </c>
      <c r="L19" s="315" t="str">
        <f t="shared" si="2"/>
        <v>KÉM</v>
      </c>
      <c r="M19" s="335" t="s">
        <v>1954</v>
      </c>
      <c r="O19" s="12"/>
      <c r="P19" s="83"/>
      <c r="Q19" s="83"/>
      <c r="R19" s="84"/>
      <c r="S19" s="27"/>
      <c r="T19" s="4"/>
      <c r="U19" s="4"/>
    </row>
    <row r="20" spans="1:21" ht="18" customHeight="1">
      <c r="A20" s="347">
        <v>10</v>
      </c>
      <c r="B20" s="337">
        <v>1821113978</v>
      </c>
      <c r="C20" s="330" t="s">
        <v>1453</v>
      </c>
      <c r="D20" s="331" t="s">
        <v>1454</v>
      </c>
      <c r="E20" s="332" t="s">
        <v>1455</v>
      </c>
      <c r="F20" s="333" t="s">
        <v>1438</v>
      </c>
      <c r="G20" s="334">
        <v>91</v>
      </c>
      <c r="H20" s="315" t="str">
        <f t="shared" si="0"/>
        <v>X SẮC</v>
      </c>
      <c r="I20" s="334">
        <v>85</v>
      </c>
      <c r="J20" s="315" t="str">
        <f t="shared" si="1"/>
        <v>TỐT</v>
      </c>
      <c r="K20" s="334">
        <f t="shared" si="3"/>
        <v>88</v>
      </c>
      <c r="L20" s="315" t="str">
        <f t="shared" si="2"/>
        <v>TỐT</v>
      </c>
      <c r="M20" s="335"/>
      <c r="O20" s="83"/>
      <c r="P20" s="83"/>
      <c r="Q20" s="83"/>
      <c r="R20" s="84"/>
      <c r="S20" s="27"/>
      <c r="T20" s="4"/>
      <c r="U20" s="4"/>
    </row>
    <row r="21" spans="1:21" ht="18" customHeight="1">
      <c r="A21" s="347">
        <v>11</v>
      </c>
      <c r="B21" s="337">
        <v>1821114705</v>
      </c>
      <c r="C21" s="330" t="s">
        <v>1467</v>
      </c>
      <c r="D21" s="331" t="s">
        <v>1333</v>
      </c>
      <c r="E21" s="332" t="s">
        <v>1468</v>
      </c>
      <c r="F21" s="333" t="s">
        <v>1438</v>
      </c>
      <c r="G21" s="334">
        <v>81</v>
      </c>
      <c r="H21" s="315" t="str">
        <f t="shared" si="0"/>
        <v>TỐT</v>
      </c>
      <c r="I21" s="334">
        <v>95</v>
      </c>
      <c r="J21" s="315" t="str">
        <f t="shared" si="1"/>
        <v>X SẮC</v>
      </c>
      <c r="K21" s="334">
        <f t="shared" si="3"/>
        <v>88</v>
      </c>
      <c r="L21" s="315" t="str">
        <f t="shared" si="2"/>
        <v>TỐT</v>
      </c>
      <c r="M21" s="335"/>
      <c r="O21" s="83"/>
      <c r="P21" s="83"/>
      <c r="Q21" s="83"/>
      <c r="R21" s="84"/>
      <c r="S21" s="27"/>
      <c r="T21" s="4"/>
      <c r="U21" s="4"/>
    </row>
    <row r="22" spans="1:21" ht="18" customHeight="1">
      <c r="A22" s="347">
        <v>12</v>
      </c>
      <c r="B22" s="337">
        <v>1821113506</v>
      </c>
      <c r="C22" s="330" t="s">
        <v>1439</v>
      </c>
      <c r="D22" s="331" t="s">
        <v>1440</v>
      </c>
      <c r="E22" s="332" t="s">
        <v>1441</v>
      </c>
      <c r="F22" s="333" t="s">
        <v>1438</v>
      </c>
      <c r="G22" s="334">
        <v>65</v>
      </c>
      <c r="H22" s="315" t="str">
        <f t="shared" si="0"/>
        <v>TB KHÁ</v>
      </c>
      <c r="I22" s="334">
        <v>83</v>
      </c>
      <c r="J22" s="315" t="str">
        <f t="shared" si="1"/>
        <v>TỐT</v>
      </c>
      <c r="K22" s="334">
        <f t="shared" si="3"/>
        <v>74</v>
      </c>
      <c r="L22" s="315" t="str">
        <f t="shared" si="2"/>
        <v>KHÁ</v>
      </c>
      <c r="M22" s="335"/>
      <c r="O22" s="83"/>
      <c r="P22" s="83"/>
      <c r="Q22" s="83"/>
      <c r="R22" s="84"/>
      <c r="S22" s="27"/>
      <c r="T22" s="4"/>
      <c r="U22" s="4"/>
    </row>
    <row r="23" spans="1:21" ht="18" customHeight="1">
      <c r="A23" s="347">
        <v>13</v>
      </c>
      <c r="B23" s="337">
        <v>1821114707</v>
      </c>
      <c r="C23" s="330" t="s">
        <v>1470</v>
      </c>
      <c r="D23" s="331" t="s">
        <v>1375</v>
      </c>
      <c r="E23" s="332" t="s">
        <v>1471</v>
      </c>
      <c r="F23" s="333" t="s">
        <v>1438</v>
      </c>
      <c r="G23" s="334">
        <v>70</v>
      </c>
      <c r="H23" s="315" t="str">
        <f t="shared" si="0"/>
        <v>KHÁ</v>
      </c>
      <c r="I23" s="334">
        <v>90</v>
      </c>
      <c r="J23" s="315" t="str">
        <f t="shared" si="1"/>
        <v>X SẮC</v>
      </c>
      <c r="K23" s="334">
        <f t="shared" si="3"/>
        <v>80</v>
      </c>
      <c r="L23" s="315" t="str">
        <f t="shared" si="2"/>
        <v>TỐT</v>
      </c>
      <c r="M23" s="335"/>
      <c r="O23" s="83" t="s">
        <v>2490</v>
      </c>
      <c r="P23" s="266" t="s">
        <v>2492</v>
      </c>
      <c r="Q23" s="83"/>
      <c r="R23" s="84"/>
      <c r="S23" s="27"/>
      <c r="T23" s="4"/>
      <c r="U23" s="4"/>
    </row>
    <row r="24" spans="1:21" ht="18" customHeight="1">
      <c r="A24" s="347">
        <v>14</v>
      </c>
      <c r="B24" s="337">
        <v>1821114702</v>
      </c>
      <c r="C24" s="330" t="s">
        <v>1461</v>
      </c>
      <c r="D24" s="331" t="s">
        <v>1462</v>
      </c>
      <c r="E24" s="332" t="s">
        <v>1463</v>
      </c>
      <c r="F24" s="333" t="s">
        <v>1438</v>
      </c>
      <c r="G24" s="334">
        <v>70</v>
      </c>
      <c r="H24" s="315" t="str">
        <f t="shared" si="0"/>
        <v>KHÁ</v>
      </c>
      <c r="I24" s="334">
        <v>77</v>
      </c>
      <c r="J24" s="315" t="str">
        <f t="shared" si="1"/>
        <v>KHÁ</v>
      </c>
      <c r="K24" s="334">
        <f t="shared" si="3"/>
        <v>73.5</v>
      </c>
      <c r="L24" s="315" t="str">
        <f t="shared" si="2"/>
        <v>KHÁ</v>
      </c>
      <c r="M24" s="335"/>
      <c r="O24" s="83"/>
      <c r="P24" s="83"/>
      <c r="Q24" s="83"/>
      <c r="R24" s="84"/>
      <c r="S24" s="27"/>
      <c r="T24" s="4"/>
      <c r="U24" s="4"/>
    </row>
    <row r="25" spans="1:21" ht="18" customHeight="1">
      <c r="A25" s="347">
        <v>15</v>
      </c>
      <c r="B25" s="337">
        <v>1821113812</v>
      </c>
      <c r="C25" s="330" t="s">
        <v>1444</v>
      </c>
      <c r="D25" s="331" t="s">
        <v>1445</v>
      </c>
      <c r="E25" s="332" t="s">
        <v>1446</v>
      </c>
      <c r="F25" s="333" t="s">
        <v>1438</v>
      </c>
      <c r="G25" s="334">
        <v>57</v>
      </c>
      <c r="H25" s="315" t="str">
        <f t="shared" si="0"/>
        <v>T. BÌNH</v>
      </c>
      <c r="I25" s="334">
        <v>0</v>
      </c>
      <c r="J25" s="315" t="str">
        <f t="shared" si="1"/>
        <v>KÉM</v>
      </c>
      <c r="K25" s="334">
        <f t="shared" si="3"/>
        <v>28.5</v>
      </c>
      <c r="L25" s="315" t="str">
        <f t="shared" si="2"/>
        <v>KÉM</v>
      </c>
      <c r="M25" s="335" t="s">
        <v>1954</v>
      </c>
      <c r="O25" s="83"/>
      <c r="P25" s="83"/>
      <c r="Q25" s="83"/>
      <c r="R25" s="84"/>
      <c r="S25" s="27"/>
      <c r="T25" s="4"/>
      <c r="U25" s="4"/>
    </row>
    <row r="26" spans="1:21" ht="18" customHeight="1">
      <c r="A26" s="347">
        <v>16</v>
      </c>
      <c r="B26" s="337">
        <v>1821114699</v>
      </c>
      <c r="C26" s="330" t="s">
        <v>1458</v>
      </c>
      <c r="D26" s="331" t="s">
        <v>1459</v>
      </c>
      <c r="E26" s="332" t="s">
        <v>1460</v>
      </c>
      <c r="F26" s="333" t="s">
        <v>1438</v>
      </c>
      <c r="G26" s="334">
        <v>82</v>
      </c>
      <c r="H26" s="315" t="str">
        <f t="shared" si="0"/>
        <v>TỐT</v>
      </c>
      <c r="I26" s="334">
        <v>84</v>
      </c>
      <c r="J26" s="315" t="str">
        <f t="shared" si="1"/>
        <v>TỐT</v>
      </c>
      <c r="K26" s="334">
        <f t="shared" si="3"/>
        <v>83</v>
      </c>
      <c r="L26" s="315" t="str">
        <f t="shared" si="2"/>
        <v>TỐT</v>
      </c>
      <c r="M26" s="335"/>
      <c r="O26" s="83"/>
      <c r="P26" s="83"/>
      <c r="Q26" s="83"/>
      <c r="R26" s="84"/>
      <c r="S26" s="27"/>
      <c r="T26" s="4"/>
      <c r="U26" s="4"/>
    </row>
    <row r="27" spans="1:21" ht="18" customHeight="1">
      <c r="A27" s="347">
        <v>17</v>
      </c>
      <c r="B27" s="337">
        <v>1821113505</v>
      </c>
      <c r="C27" s="330" t="s">
        <v>1435</v>
      </c>
      <c r="D27" s="331" t="s">
        <v>1436</v>
      </c>
      <c r="E27" s="332" t="s">
        <v>1437</v>
      </c>
      <c r="F27" s="333" t="s">
        <v>1438</v>
      </c>
      <c r="G27" s="334">
        <v>85</v>
      </c>
      <c r="H27" s="315" t="str">
        <f t="shared" si="0"/>
        <v>TỐT</v>
      </c>
      <c r="I27" s="334">
        <v>90</v>
      </c>
      <c r="J27" s="315" t="str">
        <f t="shared" si="1"/>
        <v>X SẮC</v>
      </c>
      <c r="K27" s="334">
        <f t="shared" si="3"/>
        <v>87.5</v>
      </c>
      <c r="L27" s="315" t="str">
        <f t="shared" si="2"/>
        <v>TỐT</v>
      </c>
      <c r="M27" s="335"/>
      <c r="O27" s="83"/>
      <c r="P27" s="83"/>
      <c r="Q27" s="83"/>
      <c r="R27" s="84"/>
      <c r="S27" s="27"/>
      <c r="T27" s="4"/>
      <c r="U27" s="4"/>
    </row>
    <row r="28" spans="1:21" ht="18" customHeight="1">
      <c r="A28" s="347">
        <v>18</v>
      </c>
      <c r="B28" s="363">
        <v>1821115138</v>
      </c>
      <c r="C28" s="351" t="s">
        <v>1476</v>
      </c>
      <c r="D28" s="352" t="s">
        <v>1477</v>
      </c>
      <c r="E28" s="353" t="s">
        <v>1478</v>
      </c>
      <c r="F28" s="354" t="s">
        <v>1438</v>
      </c>
      <c r="G28" s="334">
        <v>70</v>
      </c>
      <c r="H28" s="315" t="str">
        <f t="shared" si="0"/>
        <v>KHÁ</v>
      </c>
      <c r="I28" s="334">
        <v>0</v>
      </c>
      <c r="J28" s="315" t="str">
        <f t="shared" si="1"/>
        <v>KÉM</v>
      </c>
      <c r="K28" s="334">
        <f t="shared" si="3"/>
        <v>35</v>
      </c>
      <c r="L28" s="315" t="str">
        <f t="shared" si="2"/>
        <v>KÉM</v>
      </c>
      <c r="M28" s="335"/>
      <c r="O28" s="83"/>
      <c r="P28" s="83"/>
      <c r="Q28" s="83"/>
      <c r="R28" s="84"/>
      <c r="S28" s="27"/>
      <c r="T28" s="4"/>
      <c r="U28" s="4"/>
    </row>
    <row r="29" spans="1:21" ht="18" customHeight="1">
      <c r="A29" s="355">
        <v>19</v>
      </c>
      <c r="B29" s="364">
        <v>172116439</v>
      </c>
      <c r="C29" s="356" t="s">
        <v>2491</v>
      </c>
      <c r="D29" s="357" t="s">
        <v>2129</v>
      </c>
      <c r="E29" s="358"/>
      <c r="F29" s="359" t="s">
        <v>1438</v>
      </c>
      <c r="G29" s="360">
        <v>87</v>
      </c>
      <c r="H29" s="317" t="str">
        <f t="shared" si="0"/>
        <v>TỐT</v>
      </c>
      <c r="I29" s="360">
        <v>0</v>
      </c>
      <c r="J29" s="317" t="str">
        <f t="shared" si="1"/>
        <v>KÉM</v>
      </c>
      <c r="K29" s="360">
        <f t="shared" si="3"/>
        <v>43.5</v>
      </c>
      <c r="L29" s="317" t="str">
        <f t="shared" si="2"/>
        <v>YẾU</v>
      </c>
      <c r="M29" s="361"/>
      <c r="O29" s="83"/>
      <c r="P29" s="83"/>
      <c r="Q29" s="83"/>
      <c r="R29" s="84"/>
      <c r="S29" s="27"/>
      <c r="T29" s="4"/>
      <c r="U29" s="4"/>
    </row>
    <row r="30" spans="1:21" ht="16.5">
      <c r="A30" s="318"/>
      <c r="B30" s="319"/>
      <c r="C30" s="319"/>
      <c r="D30" s="319"/>
      <c r="E30" s="319"/>
      <c r="F30" s="319"/>
      <c r="G30" s="320"/>
      <c r="H30" s="320"/>
      <c r="I30" s="320"/>
      <c r="J30" s="320"/>
      <c r="K30" s="320"/>
      <c r="L30" s="320"/>
      <c r="M30" s="320">
        <f>COUNTIF(M11:M29,"=NH")</f>
        <v>3</v>
      </c>
      <c r="N30" s="4"/>
      <c r="O30" s="83"/>
      <c r="P30" s="83"/>
      <c r="Q30" s="83"/>
      <c r="R30" s="84"/>
      <c r="S30" s="27"/>
      <c r="T30" s="4"/>
      <c r="U30" s="4"/>
    </row>
    <row r="31" spans="1:13" ht="16.5">
      <c r="A31" s="318"/>
      <c r="B31" s="318"/>
      <c r="C31" s="320"/>
      <c r="D31" s="320"/>
      <c r="E31" s="320"/>
      <c r="F31" s="320"/>
      <c r="G31" s="451" t="s">
        <v>2480</v>
      </c>
      <c r="H31" s="452"/>
      <c r="I31" s="453"/>
      <c r="J31" s="322"/>
      <c r="K31" s="451" t="s">
        <v>2482</v>
      </c>
      <c r="L31" s="452"/>
      <c r="M31" s="453"/>
    </row>
    <row r="32" spans="1:13" ht="16.5">
      <c r="A32" s="318"/>
      <c r="B32" s="318"/>
      <c r="C32" s="320"/>
      <c r="D32" s="320"/>
      <c r="E32" s="320"/>
      <c r="F32" s="320"/>
      <c r="G32" s="311" t="s">
        <v>2412</v>
      </c>
      <c r="H32" s="308" t="s">
        <v>2413</v>
      </c>
      <c r="I32" s="308" t="s">
        <v>4</v>
      </c>
      <c r="J32" s="309"/>
      <c r="K32" s="313" t="s">
        <v>2412</v>
      </c>
      <c r="L32" s="308" t="s">
        <v>2413</v>
      </c>
      <c r="M32" s="308" t="s">
        <v>4</v>
      </c>
    </row>
    <row r="33" spans="1:13" ht="15.75" customHeight="1">
      <c r="A33" s="318"/>
      <c r="B33" s="318"/>
      <c r="C33" s="320"/>
      <c r="D33" s="320"/>
      <c r="E33" s="320"/>
      <c r="F33" s="320"/>
      <c r="G33" s="311" t="s">
        <v>1522</v>
      </c>
      <c r="H33" s="308">
        <f>COUNTIF($J$11:$J$29,G33)</f>
        <v>5</v>
      </c>
      <c r="I33" s="312">
        <f>H33/$H$40</f>
        <v>0.2631578947368421</v>
      </c>
      <c r="J33" s="309"/>
      <c r="K33" s="313" t="s">
        <v>1522</v>
      </c>
      <c r="L33" s="308">
        <f>COUNTIF($L$11:$L$29,K33)</f>
        <v>0</v>
      </c>
      <c r="M33" s="312">
        <f>L33/$L$40</f>
        <v>0</v>
      </c>
    </row>
    <row r="34" spans="1:13" ht="15.75" customHeight="1">
      <c r="A34" s="318"/>
      <c r="B34" s="318"/>
      <c r="C34" s="320"/>
      <c r="D34" s="320"/>
      <c r="E34" s="320"/>
      <c r="F34" s="320"/>
      <c r="G34" s="311" t="s">
        <v>1523</v>
      </c>
      <c r="H34" s="308">
        <f aca="true" t="shared" si="4" ref="H34:H39">COUNTIF($J$11:$J$29,G34)</f>
        <v>6</v>
      </c>
      <c r="I34" s="312">
        <f aca="true" t="shared" si="5" ref="I34:I40">H34/$H$40</f>
        <v>0.3157894736842105</v>
      </c>
      <c r="J34" s="309"/>
      <c r="K34" s="313" t="s">
        <v>1523</v>
      </c>
      <c r="L34" s="308">
        <f aca="true" t="shared" si="6" ref="L34:L39">COUNTIF($L$11:$L$29,K34)</f>
        <v>8</v>
      </c>
      <c r="M34" s="312">
        <f aca="true" t="shared" si="7" ref="M34:M40">L34/$L$40</f>
        <v>0.42105263157894735</v>
      </c>
    </row>
    <row r="35" spans="1:13" ht="15.75" customHeight="1">
      <c r="A35" s="318"/>
      <c r="B35" s="318"/>
      <c r="C35" s="320"/>
      <c r="D35" s="320"/>
      <c r="E35" s="320"/>
      <c r="F35" s="320"/>
      <c r="G35" s="311" t="s">
        <v>2414</v>
      </c>
      <c r="H35" s="308">
        <f t="shared" si="4"/>
        <v>3</v>
      </c>
      <c r="I35" s="312">
        <f t="shared" si="5"/>
        <v>0.15789473684210525</v>
      </c>
      <c r="J35" s="309"/>
      <c r="K35" s="313" t="s">
        <v>2414</v>
      </c>
      <c r="L35" s="308">
        <f t="shared" si="6"/>
        <v>6</v>
      </c>
      <c r="M35" s="312">
        <f t="shared" si="7"/>
        <v>0.3157894736842105</v>
      </c>
    </row>
    <row r="36" spans="1:13" ht="15.75" customHeight="1">
      <c r="A36" s="318"/>
      <c r="B36" s="318"/>
      <c r="C36" s="320"/>
      <c r="D36" s="320"/>
      <c r="E36" s="320"/>
      <c r="F36" s="320"/>
      <c r="G36" s="311" t="s">
        <v>2415</v>
      </c>
      <c r="H36" s="308">
        <f t="shared" si="4"/>
        <v>0</v>
      </c>
      <c r="I36" s="312">
        <f t="shared" si="5"/>
        <v>0</v>
      </c>
      <c r="J36" s="309"/>
      <c r="K36" s="313" t="s">
        <v>2415</v>
      </c>
      <c r="L36" s="308">
        <f t="shared" si="6"/>
        <v>0</v>
      </c>
      <c r="M36" s="312">
        <f t="shared" si="7"/>
        <v>0</v>
      </c>
    </row>
    <row r="37" spans="1:13" ht="15.75" customHeight="1">
      <c r="A37" s="318"/>
      <c r="B37" s="318"/>
      <c r="C37" s="320"/>
      <c r="D37" s="320"/>
      <c r="E37" s="320"/>
      <c r="F37" s="320"/>
      <c r="G37" s="311" t="s">
        <v>2416</v>
      </c>
      <c r="H37" s="308">
        <f t="shared" si="4"/>
        <v>0</v>
      </c>
      <c r="I37" s="312">
        <f t="shared" si="5"/>
        <v>0</v>
      </c>
      <c r="J37" s="309"/>
      <c r="K37" s="313" t="s">
        <v>2416</v>
      </c>
      <c r="L37" s="308">
        <f t="shared" si="6"/>
        <v>0</v>
      </c>
      <c r="M37" s="312">
        <f t="shared" si="7"/>
        <v>0</v>
      </c>
    </row>
    <row r="38" spans="1:13" ht="15.75" customHeight="1">
      <c r="A38" s="318"/>
      <c r="B38" s="318"/>
      <c r="C38" s="320"/>
      <c r="D38" s="320"/>
      <c r="E38" s="320"/>
      <c r="F38" s="320"/>
      <c r="G38" s="311" t="s">
        <v>2417</v>
      </c>
      <c r="H38" s="308">
        <f t="shared" si="4"/>
        <v>0</v>
      </c>
      <c r="I38" s="312">
        <f t="shared" si="5"/>
        <v>0</v>
      </c>
      <c r="J38" s="309"/>
      <c r="K38" s="313" t="s">
        <v>2481</v>
      </c>
      <c r="L38" s="308">
        <f t="shared" si="6"/>
        <v>1</v>
      </c>
      <c r="M38" s="312">
        <f t="shared" si="7"/>
        <v>0.05263157894736842</v>
      </c>
    </row>
    <row r="39" spans="1:13" ht="15.75" customHeight="1">
      <c r="A39" s="318"/>
      <c r="B39" s="318"/>
      <c r="C39" s="320"/>
      <c r="D39" s="320"/>
      <c r="E39" s="320"/>
      <c r="F39" s="320"/>
      <c r="G39" s="311" t="s">
        <v>2418</v>
      </c>
      <c r="H39" s="308">
        <f t="shared" si="4"/>
        <v>5</v>
      </c>
      <c r="I39" s="312">
        <f t="shared" si="5"/>
        <v>0.2631578947368421</v>
      </c>
      <c r="J39" s="309"/>
      <c r="K39" s="313" t="s">
        <v>2418</v>
      </c>
      <c r="L39" s="308">
        <f t="shared" si="6"/>
        <v>4</v>
      </c>
      <c r="M39" s="312">
        <f t="shared" si="7"/>
        <v>0.21052631578947367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2419</v>
      </c>
      <c r="H40" s="308">
        <f>SUM(H33:H39)</f>
        <v>19</v>
      </c>
      <c r="I40" s="312">
        <f t="shared" si="5"/>
        <v>1</v>
      </c>
      <c r="J40" s="309"/>
      <c r="K40" s="313" t="s">
        <v>2419</v>
      </c>
      <c r="L40" s="308">
        <f>SUM(L33:L39)</f>
        <v>19</v>
      </c>
      <c r="M40" s="312">
        <f t="shared" si="7"/>
        <v>1</v>
      </c>
    </row>
    <row r="41" spans="2:13" s="5" customFormat="1" ht="16.5">
      <c r="B41" s="2"/>
      <c r="F41" s="454" t="s">
        <v>2494</v>
      </c>
      <c r="G41" s="454"/>
      <c r="H41" s="454"/>
      <c r="I41" s="454"/>
      <c r="J41" s="454"/>
      <c r="K41" s="454"/>
      <c r="L41" s="454"/>
      <c r="M41" s="454"/>
    </row>
    <row r="42" spans="1:14" s="7" customFormat="1" ht="16.5">
      <c r="A42" s="430" t="s">
        <v>5</v>
      </c>
      <c r="B42" s="430"/>
      <c r="C42" s="430"/>
      <c r="D42" s="430"/>
      <c r="E42" s="430"/>
      <c r="F42" s="430"/>
      <c r="G42" s="449" t="s">
        <v>2420</v>
      </c>
      <c r="H42" s="449"/>
      <c r="I42" s="449"/>
      <c r="J42" s="449"/>
      <c r="K42" s="449"/>
      <c r="L42" s="449"/>
      <c r="M42" s="449"/>
      <c r="N42" s="5"/>
    </row>
    <row r="43" spans="1:14" ht="16.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6" spans="1:13" ht="16.5">
      <c r="A46" s="430" t="s">
        <v>2463</v>
      </c>
      <c r="B46" s="430"/>
      <c r="C46" s="430"/>
      <c r="G46" s="449" t="s">
        <v>2462</v>
      </c>
      <c r="H46" s="449"/>
      <c r="I46" s="449"/>
      <c r="J46" s="449"/>
      <c r="K46" s="449"/>
      <c r="L46" s="449"/>
      <c r="M46" s="449"/>
    </row>
  </sheetData>
  <sheetProtection/>
  <mergeCells count="25">
    <mergeCell ref="A46:C46"/>
    <mergeCell ref="G46:M46"/>
    <mergeCell ref="A7:N7"/>
    <mergeCell ref="A9:A10"/>
    <mergeCell ref="C9:D10"/>
    <mergeCell ref="E9:E10"/>
    <mergeCell ref="F9:F10"/>
    <mergeCell ref="A8:M8"/>
    <mergeCell ref="A42:C42"/>
    <mergeCell ref="B9:B10"/>
    <mergeCell ref="A2:D2"/>
    <mergeCell ref="A3:D3"/>
    <mergeCell ref="A5:N5"/>
    <mergeCell ref="A6:N6"/>
    <mergeCell ref="E2:M2"/>
    <mergeCell ref="E3:M3"/>
    <mergeCell ref="D42:F42"/>
    <mergeCell ref="G42:M42"/>
    <mergeCell ref="M9:M10"/>
    <mergeCell ref="G9:H9"/>
    <mergeCell ref="F41:M41"/>
    <mergeCell ref="I9:J9"/>
    <mergeCell ref="K9:L9"/>
    <mergeCell ref="G31:I31"/>
    <mergeCell ref="K31:M31"/>
  </mergeCells>
  <conditionalFormatting sqref="G29 G11:G27">
    <cfRule type="cellIs" priority="6" dxfId="0" operator="equal" stopIfTrue="1">
      <formula>0</formula>
    </cfRule>
  </conditionalFormatting>
  <conditionalFormatting sqref="I29 I11:I27">
    <cfRule type="cellIs" priority="5" dxfId="0" operator="equal" stopIfTrue="1">
      <formula>0</formula>
    </cfRule>
  </conditionalFormatting>
  <conditionalFormatting sqref="K11:K29">
    <cfRule type="cellIs" priority="4" dxfId="0" operator="equal" stopIfTrue="1">
      <formula>0</formula>
    </cfRule>
  </conditionalFormatting>
  <conditionalFormatting sqref="G28">
    <cfRule type="cellIs" priority="3" dxfId="0" operator="equal" stopIfTrue="1">
      <formula>0</formula>
    </cfRule>
  </conditionalFormatting>
  <conditionalFormatting sqref="I28">
    <cfRule type="cellIs" priority="2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6"/>
  <sheetViews>
    <sheetView zoomScale="75" zoomScaleNormal="75" zoomScalePageLayoutView="0" workbookViewId="0" topLeftCell="A44">
      <selection activeCell="K61" sqref="K61:M61"/>
    </sheetView>
  </sheetViews>
  <sheetFormatPr defaultColWidth="9.140625" defaultRowHeight="12.75"/>
  <cols>
    <col min="1" max="1" width="3.28125" style="2" customWidth="1"/>
    <col min="2" max="2" width="11.00390625" style="2" customWidth="1"/>
    <col min="3" max="3" width="12.7109375" style="2" customWidth="1"/>
    <col min="4" max="4" width="8.57421875" style="2" customWidth="1"/>
    <col min="5" max="5" width="9.421875" style="2" customWidth="1"/>
    <col min="6" max="6" width="11.57421875" style="2" customWidth="1"/>
    <col min="7" max="7" width="6.28125" style="2" customWidth="1"/>
    <col min="8" max="8" width="6.421875" style="2" customWidth="1"/>
    <col min="9" max="9" width="6.57421875" style="2" customWidth="1"/>
    <col min="10" max="10" width="5.421875" style="2" customWidth="1"/>
    <col min="11" max="11" width="6.28125" style="2" customWidth="1"/>
    <col min="12" max="12" width="6.00390625" style="2" customWidth="1"/>
    <col min="13" max="13" width="7.57421875" style="2" customWidth="1"/>
    <col min="14" max="14" width="10.28125" style="2" customWidth="1"/>
    <col min="15" max="15" width="23.140625" style="4" customWidth="1"/>
    <col min="16" max="16" width="9.140625" style="4" customWidth="1"/>
    <col min="17" max="17" width="14.421875" style="4" bestFit="1" customWidth="1"/>
    <col min="18" max="18" width="14.28125" style="4" bestFit="1" customWidth="1"/>
    <col min="19" max="26" width="9.140625" style="4" customWidth="1"/>
    <col min="27" max="16384" width="9.140625" style="2" customWidth="1"/>
  </cols>
  <sheetData>
    <row r="1" ht="22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2442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6" s="5" customFormat="1" ht="16.5">
      <c r="A9" s="447" t="s">
        <v>2401</v>
      </c>
      <c r="B9" s="450" t="s">
        <v>2410</v>
      </c>
      <c r="C9" s="447" t="s">
        <v>2409</v>
      </c>
      <c r="D9" s="447"/>
      <c r="E9" s="455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57" t="s">
        <v>2411</v>
      </c>
      <c r="O9" s="4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5" customFormat="1" ht="33">
      <c r="A10" s="447"/>
      <c r="B10" s="450"/>
      <c r="C10" s="447"/>
      <c r="D10" s="447"/>
      <c r="E10" s="456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58"/>
      <c r="O10" s="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15" ht="19.5" customHeight="1">
      <c r="A11" s="273">
        <v>1</v>
      </c>
      <c r="B11" s="303">
        <v>1810114529</v>
      </c>
      <c r="C11" s="274" t="s">
        <v>1299</v>
      </c>
      <c r="D11" s="275" t="s">
        <v>1300</v>
      </c>
      <c r="E11" s="276" t="s">
        <v>1301</v>
      </c>
      <c r="F11" s="277" t="s">
        <v>1302</v>
      </c>
      <c r="G11" s="278">
        <v>90</v>
      </c>
      <c r="H11" s="314" t="str">
        <f aca="true" t="shared" si="0" ref="H11:H41">IF(G11&gt;=90,"X SẮC",IF(G11&gt;=80,"TỐT",IF(G11&gt;=70,"KHÁ",IF(G11&gt;=60,"TB KHÁ",IF(G11&gt;=50,"T. BÌNH",IF(G11&gt;=40,"YẾU","KÉM"))))))</f>
        <v>X SẮC</v>
      </c>
      <c r="I11" s="278">
        <v>95</v>
      </c>
      <c r="J11" s="314" t="str">
        <f aca="true" t="shared" si="1" ref="J11:J42">IF(I11&gt;=90,"X SẮC",IF(I11&gt;=80,"TỐT",IF(I11&gt;=70,"KHÁ",IF(I11&gt;=60,"TB KHÁ",IF(I11&gt;=50,"T. BÌNH",IF(I11&gt;=40,"YẾU","KÉM"))))))</f>
        <v>X SẮC</v>
      </c>
      <c r="K11" s="278">
        <f>(G11+I11)/2</f>
        <v>92.5</v>
      </c>
      <c r="L11" s="314" t="str">
        <f aca="true" t="shared" si="2" ref="L11:L42">IF(K11&gt;=90,"X SẮC",IF(K11&gt;=80,"TỐT",IF(K11&gt;=70,"KHÁ",IF(K11&gt;=60,"TB KHÁ",IF(K11&gt;=50,"T. BÌNH",IF(K11&gt;=40,"YẾU","KÉM"))))))</f>
        <v>X SẮC</v>
      </c>
      <c r="M11" s="279"/>
      <c r="O11" s="228"/>
    </row>
    <row r="12" spans="1:15" ht="19.5" customHeight="1">
      <c r="A12" s="280">
        <v>2</v>
      </c>
      <c r="B12" s="304">
        <v>1811114520</v>
      </c>
      <c r="C12" s="281" t="s">
        <v>1303</v>
      </c>
      <c r="D12" s="282" t="s">
        <v>1304</v>
      </c>
      <c r="E12" s="283" t="s">
        <v>1305</v>
      </c>
      <c r="F12" s="284" t="s">
        <v>1302</v>
      </c>
      <c r="G12" s="285">
        <v>85</v>
      </c>
      <c r="H12" s="315" t="str">
        <f t="shared" si="0"/>
        <v>TỐT</v>
      </c>
      <c r="I12" s="285">
        <v>88</v>
      </c>
      <c r="J12" s="315" t="str">
        <f t="shared" si="1"/>
        <v>TỐT</v>
      </c>
      <c r="K12" s="285">
        <f aca="true" t="shared" si="3" ref="K12:K59">(G12+I12)/2</f>
        <v>86.5</v>
      </c>
      <c r="L12" s="315" t="str">
        <f t="shared" si="2"/>
        <v>TỐT</v>
      </c>
      <c r="M12" s="286"/>
      <c r="O12" s="228"/>
    </row>
    <row r="13" spans="1:15" ht="19.5" customHeight="1">
      <c r="A13" s="280">
        <v>3</v>
      </c>
      <c r="B13" s="304">
        <v>1811114521</v>
      </c>
      <c r="C13" s="281" t="s">
        <v>1306</v>
      </c>
      <c r="D13" s="282" t="s">
        <v>1307</v>
      </c>
      <c r="E13" s="283" t="s">
        <v>1308</v>
      </c>
      <c r="F13" s="284" t="s">
        <v>1302</v>
      </c>
      <c r="G13" s="285">
        <v>80</v>
      </c>
      <c r="H13" s="315" t="str">
        <f t="shared" si="0"/>
        <v>TỐT</v>
      </c>
      <c r="I13" s="285">
        <v>85</v>
      </c>
      <c r="J13" s="315" t="str">
        <f t="shared" si="1"/>
        <v>TỐT</v>
      </c>
      <c r="K13" s="285">
        <f t="shared" si="3"/>
        <v>82.5</v>
      </c>
      <c r="L13" s="315" t="str">
        <f t="shared" si="2"/>
        <v>TỐT</v>
      </c>
      <c r="M13" s="286"/>
      <c r="O13" s="228"/>
    </row>
    <row r="14" spans="1:15" ht="19.5" customHeight="1">
      <c r="A14" s="280">
        <v>4</v>
      </c>
      <c r="B14" s="304">
        <v>1811114522</v>
      </c>
      <c r="C14" s="281" t="s">
        <v>1309</v>
      </c>
      <c r="D14" s="282" t="s">
        <v>1310</v>
      </c>
      <c r="E14" s="283" t="s">
        <v>648</v>
      </c>
      <c r="F14" s="284" t="s">
        <v>1302</v>
      </c>
      <c r="G14" s="285">
        <v>75</v>
      </c>
      <c r="H14" s="315" t="str">
        <f t="shared" si="0"/>
        <v>KHÁ</v>
      </c>
      <c r="I14" s="285">
        <v>75</v>
      </c>
      <c r="J14" s="315" t="str">
        <f t="shared" si="1"/>
        <v>KHÁ</v>
      </c>
      <c r="K14" s="285">
        <f t="shared" si="3"/>
        <v>75</v>
      </c>
      <c r="L14" s="315" t="str">
        <f t="shared" si="2"/>
        <v>KHÁ</v>
      </c>
      <c r="M14" s="286"/>
      <c r="O14" s="228"/>
    </row>
    <row r="15" spans="1:15" ht="19.5" customHeight="1">
      <c r="A15" s="280">
        <v>5</v>
      </c>
      <c r="B15" s="304">
        <v>1811114523</v>
      </c>
      <c r="C15" s="281" t="s">
        <v>1311</v>
      </c>
      <c r="D15" s="282" t="s">
        <v>1312</v>
      </c>
      <c r="E15" s="283" t="s">
        <v>1313</v>
      </c>
      <c r="F15" s="284" t="s">
        <v>1302</v>
      </c>
      <c r="G15" s="285">
        <v>70</v>
      </c>
      <c r="H15" s="315" t="str">
        <f t="shared" si="0"/>
        <v>KHÁ</v>
      </c>
      <c r="I15" s="285">
        <v>75</v>
      </c>
      <c r="J15" s="315" t="str">
        <f t="shared" si="1"/>
        <v>KHÁ</v>
      </c>
      <c r="K15" s="285">
        <f t="shared" si="3"/>
        <v>72.5</v>
      </c>
      <c r="L15" s="315" t="str">
        <f t="shared" si="2"/>
        <v>KHÁ</v>
      </c>
      <c r="M15" s="286"/>
      <c r="O15" s="228"/>
    </row>
    <row r="16" spans="1:15" ht="19.5" customHeight="1">
      <c r="A16" s="280">
        <v>6</v>
      </c>
      <c r="B16" s="304">
        <v>1811114524</v>
      </c>
      <c r="C16" s="281" t="s">
        <v>1314</v>
      </c>
      <c r="D16" s="282" t="s">
        <v>1315</v>
      </c>
      <c r="E16" s="283" t="s">
        <v>1271</v>
      </c>
      <c r="F16" s="284" t="s">
        <v>1302</v>
      </c>
      <c r="G16" s="285">
        <v>0</v>
      </c>
      <c r="H16" s="315" t="str">
        <f t="shared" si="0"/>
        <v>KÉM</v>
      </c>
      <c r="I16" s="285">
        <v>0</v>
      </c>
      <c r="J16" s="315" t="str">
        <f t="shared" si="1"/>
        <v>KÉM</v>
      </c>
      <c r="K16" s="285">
        <f t="shared" si="3"/>
        <v>0</v>
      </c>
      <c r="L16" s="315" t="str">
        <f t="shared" si="2"/>
        <v>KÉM</v>
      </c>
      <c r="M16" s="286" t="s">
        <v>1954</v>
      </c>
      <c r="O16" s="228"/>
    </row>
    <row r="17" spans="1:15" ht="19.5" customHeight="1">
      <c r="A17" s="280">
        <v>7</v>
      </c>
      <c r="B17" s="304">
        <v>1811114525</v>
      </c>
      <c r="C17" s="281" t="s">
        <v>1316</v>
      </c>
      <c r="D17" s="282" t="s">
        <v>1317</v>
      </c>
      <c r="E17" s="283" t="s">
        <v>1318</v>
      </c>
      <c r="F17" s="284" t="s">
        <v>1302</v>
      </c>
      <c r="G17" s="285">
        <v>65</v>
      </c>
      <c r="H17" s="315" t="str">
        <f t="shared" si="0"/>
        <v>TB KHÁ</v>
      </c>
      <c r="I17" s="285">
        <v>80</v>
      </c>
      <c r="J17" s="315" t="str">
        <f t="shared" si="1"/>
        <v>TỐT</v>
      </c>
      <c r="K17" s="285">
        <f t="shared" si="3"/>
        <v>72.5</v>
      </c>
      <c r="L17" s="315" t="str">
        <f t="shared" si="2"/>
        <v>KHÁ</v>
      </c>
      <c r="M17" s="286"/>
      <c r="O17" s="228"/>
    </row>
    <row r="18" spans="1:15" ht="19.5" customHeight="1">
      <c r="A18" s="280">
        <v>8</v>
      </c>
      <c r="B18" s="304">
        <v>1811114526</v>
      </c>
      <c r="C18" s="281" t="s">
        <v>1319</v>
      </c>
      <c r="D18" s="282" t="s">
        <v>1320</v>
      </c>
      <c r="E18" s="283" t="s">
        <v>1321</v>
      </c>
      <c r="F18" s="284" t="s">
        <v>1302</v>
      </c>
      <c r="G18" s="285">
        <v>75</v>
      </c>
      <c r="H18" s="315" t="str">
        <f t="shared" si="0"/>
        <v>KHÁ</v>
      </c>
      <c r="I18" s="285">
        <v>0</v>
      </c>
      <c r="J18" s="315" t="str">
        <f t="shared" si="1"/>
        <v>KÉM</v>
      </c>
      <c r="K18" s="285">
        <f t="shared" si="3"/>
        <v>37.5</v>
      </c>
      <c r="L18" s="315" t="str">
        <f t="shared" si="2"/>
        <v>KÉM</v>
      </c>
      <c r="M18" s="286"/>
      <c r="O18" s="228"/>
    </row>
    <row r="19" spans="1:15" ht="19.5" customHeight="1">
      <c r="A19" s="280">
        <v>9</v>
      </c>
      <c r="B19" s="304">
        <v>1811114527</v>
      </c>
      <c r="C19" s="281" t="s">
        <v>1311</v>
      </c>
      <c r="D19" s="282" t="s">
        <v>1312</v>
      </c>
      <c r="E19" s="283" t="s">
        <v>1322</v>
      </c>
      <c r="F19" s="284" t="s">
        <v>1302</v>
      </c>
      <c r="G19" s="285">
        <v>85</v>
      </c>
      <c r="H19" s="315" t="str">
        <f t="shared" si="0"/>
        <v>TỐT</v>
      </c>
      <c r="I19" s="285">
        <v>80</v>
      </c>
      <c r="J19" s="315" t="str">
        <f t="shared" si="1"/>
        <v>TỐT</v>
      </c>
      <c r="K19" s="285">
        <f t="shared" si="3"/>
        <v>82.5</v>
      </c>
      <c r="L19" s="315" t="str">
        <f t="shared" si="2"/>
        <v>TỐT</v>
      </c>
      <c r="M19" s="286"/>
      <c r="O19" s="228"/>
    </row>
    <row r="20" spans="1:15" ht="19.5" customHeight="1">
      <c r="A20" s="280">
        <v>10</v>
      </c>
      <c r="B20" s="304">
        <v>1811114531</v>
      </c>
      <c r="C20" s="281" t="s">
        <v>1326</v>
      </c>
      <c r="D20" s="282" t="s">
        <v>1327</v>
      </c>
      <c r="E20" s="283" t="s">
        <v>1328</v>
      </c>
      <c r="F20" s="284" t="s">
        <v>1302</v>
      </c>
      <c r="G20" s="285">
        <v>75</v>
      </c>
      <c r="H20" s="315" t="str">
        <f t="shared" si="0"/>
        <v>KHÁ</v>
      </c>
      <c r="I20" s="285">
        <v>80</v>
      </c>
      <c r="J20" s="315" t="str">
        <f t="shared" si="1"/>
        <v>TỐT</v>
      </c>
      <c r="K20" s="285">
        <f t="shared" si="3"/>
        <v>77.5</v>
      </c>
      <c r="L20" s="315" t="str">
        <f t="shared" si="2"/>
        <v>KHÁ</v>
      </c>
      <c r="M20" s="286"/>
      <c r="O20" s="228"/>
    </row>
    <row r="21" spans="1:15" ht="19.5" customHeight="1">
      <c r="A21" s="280">
        <v>11</v>
      </c>
      <c r="B21" s="304">
        <v>1811115033</v>
      </c>
      <c r="C21" s="281" t="s">
        <v>1329</v>
      </c>
      <c r="D21" s="282" t="s">
        <v>1330</v>
      </c>
      <c r="E21" s="283" t="s">
        <v>1331</v>
      </c>
      <c r="F21" s="284" t="s">
        <v>1302</v>
      </c>
      <c r="G21" s="285">
        <v>0</v>
      </c>
      <c r="H21" s="315" t="str">
        <f t="shared" si="0"/>
        <v>KÉM</v>
      </c>
      <c r="I21" s="285">
        <v>0</v>
      </c>
      <c r="J21" s="315" t="str">
        <f t="shared" si="1"/>
        <v>KÉM</v>
      </c>
      <c r="K21" s="285">
        <f t="shared" si="3"/>
        <v>0</v>
      </c>
      <c r="L21" s="315" t="str">
        <f t="shared" si="2"/>
        <v>KÉM</v>
      </c>
      <c r="M21" s="286" t="s">
        <v>1954</v>
      </c>
      <c r="O21" s="228"/>
    </row>
    <row r="22" spans="1:15" ht="19.5" customHeight="1">
      <c r="A22" s="280">
        <v>12</v>
      </c>
      <c r="B22" s="304">
        <v>1811115034</v>
      </c>
      <c r="C22" s="281" t="s">
        <v>1332</v>
      </c>
      <c r="D22" s="282" t="s">
        <v>1333</v>
      </c>
      <c r="E22" s="283" t="s">
        <v>1334</v>
      </c>
      <c r="F22" s="284" t="s">
        <v>1302</v>
      </c>
      <c r="G22" s="285">
        <v>0</v>
      </c>
      <c r="H22" s="315" t="str">
        <f t="shared" si="0"/>
        <v>KÉM</v>
      </c>
      <c r="I22" s="285">
        <v>75</v>
      </c>
      <c r="J22" s="315" t="str">
        <f t="shared" si="1"/>
        <v>KHÁ</v>
      </c>
      <c r="K22" s="285">
        <f t="shared" si="3"/>
        <v>37.5</v>
      </c>
      <c r="L22" s="315" t="str">
        <f t="shared" si="2"/>
        <v>KÉM</v>
      </c>
      <c r="M22" s="286"/>
      <c r="O22" s="228"/>
    </row>
    <row r="23" spans="1:15" ht="19.5" customHeight="1">
      <c r="A23" s="280">
        <v>13</v>
      </c>
      <c r="B23" s="304">
        <v>1811115495</v>
      </c>
      <c r="C23" s="281" t="s">
        <v>1335</v>
      </c>
      <c r="D23" s="282" t="s">
        <v>1336</v>
      </c>
      <c r="E23" s="283" t="s">
        <v>668</v>
      </c>
      <c r="F23" s="284" t="s">
        <v>1302</v>
      </c>
      <c r="G23" s="285">
        <v>75</v>
      </c>
      <c r="H23" s="315" t="str">
        <f t="shared" si="0"/>
        <v>KHÁ</v>
      </c>
      <c r="I23" s="285">
        <v>80</v>
      </c>
      <c r="J23" s="315" t="str">
        <f t="shared" si="1"/>
        <v>TỐT</v>
      </c>
      <c r="K23" s="285">
        <f t="shared" si="3"/>
        <v>77.5</v>
      </c>
      <c r="L23" s="315" t="str">
        <f t="shared" si="2"/>
        <v>KHÁ</v>
      </c>
      <c r="M23" s="286"/>
      <c r="O23" s="228"/>
    </row>
    <row r="24" spans="1:15" ht="19.5" customHeight="1">
      <c r="A24" s="280">
        <v>14</v>
      </c>
      <c r="B24" s="304">
        <v>1811115496</v>
      </c>
      <c r="C24" s="281" t="s">
        <v>1337</v>
      </c>
      <c r="D24" s="282" t="s">
        <v>1312</v>
      </c>
      <c r="E24" s="283" t="s">
        <v>1338</v>
      </c>
      <c r="F24" s="284" t="s">
        <v>1302</v>
      </c>
      <c r="G24" s="285">
        <v>85</v>
      </c>
      <c r="H24" s="315" t="str">
        <f t="shared" si="0"/>
        <v>TỐT</v>
      </c>
      <c r="I24" s="285">
        <v>90</v>
      </c>
      <c r="J24" s="315" t="str">
        <f t="shared" si="1"/>
        <v>X SẮC</v>
      </c>
      <c r="K24" s="285">
        <f t="shared" si="3"/>
        <v>87.5</v>
      </c>
      <c r="L24" s="315" t="str">
        <f t="shared" si="2"/>
        <v>TỐT</v>
      </c>
      <c r="M24" s="286"/>
      <c r="O24" s="228"/>
    </row>
    <row r="25" spans="1:15" ht="19.5" customHeight="1">
      <c r="A25" s="280">
        <v>15</v>
      </c>
      <c r="B25" s="304">
        <v>1811115497</v>
      </c>
      <c r="C25" s="281" t="s">
        <v>1339</v>
      </c>
      <c r="D25" s="282" t="s">
        <v>1340</v>
      </c>
      <c r="E25" s="283" t="s">
        <v>1341</v>
      </c>
      <c r="F25" s="284" t="s">
        <v>1302</v>
      </c>
      <c r="G25" s="285">
        <v>70</v>
      </c>
      <c r="H25" s="315" t="str">
        <f t="shared" si="0"/>
        <v>KHÁ</v>
      </c>
      <c r="I25" s="285">
        <v>0</v>
      </c>
      <c r="J25" s="315" t="str">
        <f t="shared" si="1"/>
        <v>KÉM</v>
      </c>
      <c r="K25" s="285">
        <f t="shared" si="3"/>
        <v>35</v>
      </c>
      <c r="L25" s="315" t="str">
        <f t="shared" si="2"/>
        <v>KÉM</v>
      </c>
      <c r="M25" s="286"/>
      <c r="O25" s="228"/>
    </row>
    <row r="26" spans="1:15" ht="19.5" customHeight="1">
      <c r="A26" s="280">
        <v>16</v>
      </c>
      <c r="B26" s="304">
        <v>1811115499</v>
      </c>
      <c r="C26" s="281" t="s">
        <v>1342</v>
      </c>
      <c r="D26" s="282" t="s">
        <v>1320</v>
      </c>
      <c r="E26" s="283" t="s">
        <v>1343</v>
      </c>
      <c r="F26" s="284" t="s">
        <v>1302</v>
      </c>
      <c r="G26" s="285">
        <v>80</v>
      </c>
      <c r="H26" s="315" t="str">
        <f t="shared" si="0"/>
        <v>TỐT</v>
      </c>
      <c r="I26" s="285">
        <v>85</v>
      </c>
      <c r="J26" s="315" t="str">
        <f t="shared" si="1"/>
        <v>TỐT</v>
      </c>
      <c r="K26" s="285">
        <f t="shared" si="3"/>
        <v>82.5</v>
      </c>
      <c r="L26" s="315" t="str">
        <f t="shared" si="2"/>
        <v>TỐT</v>
      </c>
      <c r="M26" s="286"/>
      <c r="O26" s="228"/>
    </row>
    <row r="27" spans="1:15" ht="19.5" customHeight="1">
      <c r="A27" s="280">
        <v>17</v>
      </c>
      <c r="B27" s="304">
        <v>1811115500</v>
      </c>
      <c r="C27" s="281" t="s">
        <v>1342</v>
      </c>
      <c r="D27" s="282" t="s">
        <v>1344</v>
      </c>
      <c r="E27" s="283" t="s">
        <v>1345</v>
      </c>
      <c r="F27" s="284" t="s">
        <v>1302</v>
      </c>
      <c r="G27" s="285">
        <v>70</v>
      </c>
      <c r="H27" s="315" t="str">
        <f t="shared" si="0"/>
        <v>KHÁ</v>
      </c>
      <c r="I27" s="285">
        <v>80</v>
      </c>
      <c r="J27" s="315" t="str">
        <f t="shared" si="1"/>
        <v>TỐT</v>
      </c>
      <c r="K27" s="285">
        <f t="shared" si="3"/>
        <v>75</v>
      </c>
      <c r="L27" s="315" t="str">
        <f t="shared" si="2"/>
        <v>KHÁ</v>
      </c>
      <c r="M27" s="286"/>
      <c r="O27" s="228"/>
    </row>
    <row r="28" spans="1:15" ht="19.5" customHeight="1">
      <c r="A28" s="280">
        <v>18</v>
      </c>
      <c r="B28" s="304">
        <v>1811115501</v>
      </c>
      <c r="C28" s="281" t="s">
        <v>1346</v>
      </c>
      <c r="D28" s="282" t="s">
        <v>1347</v>
      </c>
      <c r="E28" s="283" t="s">
        <v>850</v>
      </c>
      <c r="F28" s="284" t="s">
        <v>1302</v>
      </c>
      <c r="G28" s="285">
        <v>93</v>
      </c>
      <c r="H28" s="315" t="str">
        <f t="shared" si="0"/>
        <v>X SẮC</v>
      </c>
      <c r="I28" s="285">
        <v>93</v>
      </c>
      <c r="J28" s="315" t="str">
        <f t="shared" si="1"/>
        <v>X SẮC</v>
      </c>
      <c r="K28" s="285">
        <f t="shared" si="3"/>
        <v>93</v>
      </c>
      <c r="L28" s="315" t="str">
        <f t="shared" si="2"/>
        <v>X SẮC</v>
      </c>
      <c r="M28" s="286"/>
      <c r="O28" s="228"/>
    </row>
    <row r="29" spans="1:15" ht="19.5" customHeight="1">
      <c r="A29" s="280">
        <v>19</v>
      </c>
      <c r="B29" s="304">
        <v>1811115502</v>
      </c>
      <c r="C29" s="281" t="s">
        <v>1348</v>
      </c>
      <c r="D29" s="282" t="s">
        <v>1349</v>
      </c>
      <c r="E29" s="283" t="s">
        <v>1350</v>
      </c>
      <c r="F29" s="284" t="s">
        <v>1302</v>
      </c>
      <c r="G29" s="285">
        <v>78</v>
      </c>
      <c r="H29" s="315" t="str">
        <f t="shared" si="0"/>
        <v>KHÁ</v>
      </c>
      <c r="I29" s="285">
        <v>88</v>
      </c>
      <c r="J29" s="315" t="str">
        <f t="shared" si="1"/>
        <v>TỐT</v>
      </c>
      <c r="K29" s="285">
        <f t="shared" si="3"/>
        <v>83</v>
      </c>
      <c r="L29" s="315" t="str">
        <f t="shared" si="2"/>
        <v>TỐT</v>
      </c>
      <c r="M29" s="286"/>
      <c r="O29" s="228"/>
    </row>
    <row r="30" spans="1:15" ht="19.5" customHeight="1">
      <c r="A30" s="280">
        <v>20</v>
      </c>
      <c r="B30" s="304">
        <v>1811115778</v>
      </c>
      <c r="C30" s="281" t="s">
        <v>1351</v>
      </c>
      <c r="D30" s="282" t="s">
        <v>1352</v>
      </c>
      <c r="E30" s="283" t="s">
        <v>1353</v>
      </c>
      <c r="F30" s="284" t="s">
        <v>1302</v>
      </c>
      <c r="G30" s="285">
        <v>85</v>
      </c>
      <c r="H30" s="315" t="str">
        <f t="shared" si="0"/>
        <v>TỐT</v>
      </c>
      <c r="I30" s="285">
        <v>85</v>
      </c>
      <c r="J30" s="315" t="str">
        <f t="shared" si="1"/>
        <v>TỐT</v>
      </c>
      <c r="K30" s="285">
        <f t="shared" si="3"/>
        <v>85</v>
      </c>
      <c r="L30" s="315" t="str">
        <f t="shared" si="2"/>
        <v>TỐT</v>
      </c>
      <c r="M30" s="286"/>
      <c r="O30" s="228"/>
    </row>
    <row r="31" spans="1:15" ht="19.5" customHeight="1">
      <c r="A31" s="280">
        <v>21</v>
      </c>
      <c r="B31" s="304">
        <v>1811115779</v>
      </c>
      <c r="C31" s="281" t="s">
        <v>1354</v>
      </c>
      <c r="D31" s="282" t="s">
        <v>1355</v>
      </c>
      <c r="E31" s="283" t="s">
        <v>1356</v>
      </c>
      <c r="F31" s="284" t="s">
        <v>1302</v>
      </c>
      <c r="G31" s="285">
        <v>90</v>
      </c>
      <c r="H31" s="315" t="str">
        <f t="shared" si="0"/>
        <v>X SẮC</v>
      </c>
      <c r="I31" s="285">
        <v>88</v>
      </c>
      <c r="J31" s="315" t="str">
        <f t="shared" si="1"/>
        <v>TỐT</v>
      </c>
      <c r="K31" s="285">
        <f t="shared" si="3"/>
        <v>89</v>
      </c>
      <c r="L31" s="315" t="str">
        <f t="shared" si="2"/>
        <v>TỐT</v>
      </c>
      <c r="M31" s="286"/>
      <c r="O31" s="228"/>
    </row>
    <row r="32" spans="1:15" ht="19.5" customHeight="1">
      <c r="A32" s="280">
        <v>22</v>
      </c>
      <c r="B32" s="304">
        <v>1811115780</v>
      </c>
      <c r="C32" s="281" t="s">
        <v>1357</v>
      </c>
      <c r="D32" s="282" t="s">
        <v>1358</v>
      </c>
      <c r="E32" s="283" t="s">
        <v>1359</v>
      </c>
      <c r="F32" s="284" t="s">
        <v>1302</v>
      </c>
      <c r="G32" s="285">
        <v>80</v>
      </c>
      <c r="H32" s="315" t="str">
        <f t="shared" si="0"/>
        <v>TỐT</v>
      </c>
      <c r="I32" s="285">
        <v>80</v>
      </c>
      <c r="J32" s="315" t="str">
        <f t="shared" si="1"/>
        <v>TỐT</v>
      </c>
      <c r="K32" s="285">
        <f t="shared" si="3"/>
        <v>80</v>
      </c>
      <c r="L32" s="315" t="str">
        <f t="shared" si="2"/>
        <v>TỐT</v>
      </c>
      <c r="M32" s="286"/>
      <c r="O32" s="228"/>
    </row>
    <row r="33" spans="1:15" ht="19.5" customHeight="1">
      <c r="A33" s="280">
        <v>23</v>
      </c>
      <c r="B33" s="304">
        <v>1811115781</v>
      </c>
      <c r="C33" s="281" t="s">
        <v>1360</v>
      </c>
      <c r="D33" s="282" t="s">
        <v>1361</v>
      </c>
      <c r="E33" s="283" t="s">
        <v>1362</v>
      </c>
      <c r="F33" s="284" t="s">
        <v>1302</v>
      </c>
      <c r="G33" s="285">
        <v>80</v>
      </c>
      <c r="H33" s="315" t="str">
        <f t="shared" si="0"/>
        <v>TỐT</v>
      </c>
      <c r="I33" s="285">
        <v>0</v>
      </c>
      <c r="J33" s="315" t="str">
        <f t="shared" si="1"/>
        <v>KÉM</v>
      </c>
      <c r="K33" s="285">
        <f t="shared" si="3"/>
        <v>40</v>
      </c>
      <c r="L33" s="315" t="str">
        <f t="shared" si="2"/>
        <v>YẾU</v>
      </c>
      <c r="M33" s="286"/>
      <c r="O33" s="228"/>
    </row>
    <row r="34" spans="1:15" ht="19.5" customHeight="1">
      <c r="A34" s="280">
        <v>24</v>
      </c>
      <c r="B34" s="304">
        <v>1811115927</v>
      </c>
      <c r="C34" s="281" t="s">
        <v>1363</v>
      </c>
      <c r="D34" s="282" t="s">
        <v>1364</v>
      </c>
      <c r="E34" s="283" t="s">
        <v>1365</v>
      </c>
      <c r="F34" s="284" t="s">
        <v>1302</v>
      </c>
      <c r="G34" s="285">
        <v>75</v>
      </c>
      <c r="H34" s="315" t="str">
        <f t="shared" si="0"/>
        <v>KHÁ</v>
      </c>
      <c r="I34" s="285">
        <v>80</v>
      </c>
      <c r="J34" s="315" t="str">
        <f t="shared" si="1"/>
        <v>TỐT</v>
      </c>
      <c r="K34" s="285">
        <f t="shared" si="3"/>
        <v>77.5</v>
      </c>
      <c r="L34" s="315" t="str">
        <f t="shared" si="2"/>
        <v>KHÁ</v>
      </c>
      <c r="M34" s="286"/>
      <c r="O34" s="228"/>
    </row>
    <row r="35" spans="1:15" ht="19.5" customHeight="1">
      <c r="A35" s="280">
        <v>25</v>
      </c>
      <c r="B35" s="304">
        <v>1811115928</v>
      </c>
      <c r="C35" s="281" t="s">
        <v>1366</v>
      </c>
      <c r="D35" s="282" t="s">
        <v>1367</v>
      </c>
      <c r="E35" s="283" t="s">
        <v>1368</v>
      </c>
      <c r="F35" s="284" t="s">
        <v>1302</v>
      </c>
      <c r="G35" s="285">
        <v>75</v>
      </c>
      <c r="H35" s="315" t="str">
        <f t="shared" si="0"/>
        <v>KHÁ</v>
      </c>
      <c r="I35" s="285">
        <v>0</v>
      </c>
      <c r="J35" s="315" t="str">
        <f t="shared" si="1"/>
        <v>KÉM</v>
      </c>
      <c r="K35" s="285">
        <f t="shared" si="3"/>
        <v>37.5</v>
      </c>
      <c r="L35" s="315" t="str">
        <f t="shared" si="2"/>
        <v>KÉM</v>
      </c>
      <c r="M35" s="286"/>
      <c r="O35" s="228"/>
    </row>
    <row r="36" spans="1:15" ht="19.5" customHeight="1">
      <c r="A36" s="280">
        <v>26</v>
      </c>
      <c r="B36" s="304">
        <v>1811115929</v>
      </c>
      <c r="C36" s="281" t="s">
        <v>1369</v>
      </c>
      <c r="D36" s="282" t="s">
        <v>1370</v>
      </c>
      <c r="E36" s="283" t="s">
        <v>1371</v>
      </c>
      <c r="F36" s="284" t="s">
        <v>1302</v>
      </c>
      <c r="G36" s="285">
        <v>80</v>
      </c>
      <c r="H36" s="315" t="str">
        <f t="shared" si="0"/>
        <v>TỐT</v>
      </c>
      <c r="I36" s="285">
        <v>80</v>
      </c>
      <c r="J36" s="315" t="str">
        <f t="shared" si="1"/>
        <v>TỐT</v>
      </c>
      <c r="K36" s="285">
        <f t="shared" si="3"/>
        <v>80</v>
      </c>
      <c r="L36" s="315" t="str">
        <f t="shared" si="2"/>
        <v>TỐT</v>
      </c>
      <c r="M36" s="286"/>
      <c r="O36" s="228"/>
    </row>
    <row r="37" spans="1:15" ht="19.5" customHeight="1">
      <c r="A37" s="280">
        <v>27</v>
      </c>
      <c r="B37" s="304">
        <v>1811115930</v>
      </c>
      <c r="C37" s="281" t="s">
        <v>1372</v>
      </c>
      <c r="D37" s="282" t="s">
        <v>1373</v>
      </c>
      <c r="E37" s="283" t="s">
        <v>514</v>
      </c>
      <c r="F37" s="284" t="s">
        <v>1302</v>
      </c>
      <c r="G37" s="285">
        <v>65</v>
      </c>
      <c r="H37" s="315" t="str">
        <f t="shared" si="0"/>
        <v>TB KHÁ</v>
      </c>
      <c r="I37" s="285">
        <v>0</v>
      </c>
      <c r="J37" s="315" t="str">
        <f t="shared" si="1"/>
        <v>KÉM</v>
      </c>
      <c r="K37" s="285">
        <f t="shared" si="3"/>
        <v>32.5</v>
      </c>
      <c r="L37" s="315" t="str">
        <f t="shared" si="2"/>
        <v>KÉM</v>
      </c>
      <c r="M37" s="286"/>
      <c r="O37" s="228"/>
    </row>
    <row r="38" spans="1:15" ht="19.5" customHeight="1">
      <c r="A38" s="280">
        <v>28</v>
      </c>
      <c r="B38" s="304">
        <v>1811115931</v>
      </c>
      <c r="C38" s="281" t="s">
        <v>1374</v>
      </c>
      <c r="D38" s="282" t="s">
        <v>1375</v>
      </c>
      <c r="E38" s="283" t="s">
        <v>1376</v>
      </c>
      <c r="F38" s="284" t="s">
        <v>1302</v>
      </c>
      <c r="G38" s="285">
        <v>0</v>
      </c>
      <c r="H38" s="315" t="str">
        <f t="shared" si="0"/>
        <v>KÉM</v>
      </c>
      <c r="I38" s="285">
        <v>0</v>
      </c>
      <c r="J38" s="315" t="str">
        <f t="shared" si="1"/>
        <v>KÉM</v>
      </c>
      <c r="K38" s="285">
        <f t="shared" si="3"/>
        <v>0</v>
      </c>
      <c r="L38" s="315" t="str">
        <f t="shared" si="2"/>
        <v>KÉM</v>
      </c>
      <c r="M38" s="286" t="s">
        <v>1954</v>
      </c>
      <c r="O38" s="228"/>
    </row>
    <row r="39" spans="1:15" ht="19.5" customHeight="1">
      <c r="A39" s="280">
        <v>29</v>
      </c>
      <c r="B39" s="304">
        <v>1811115932</v>
      </c>
      <c r="C39" s="281" t="s">
        <v>1377</v>
      </c>
      <c r="D39" s="282" t="s">
        <v>1378</v>
      </c>
      <c r="E39" s="283" t="s">
        <v>1379</v>
      </c>
      <c r="F39" s="284" t="s">
        <v>1302</v>
      </c>
      <c r="G39" s="285">
        <v>85</v>
      </c>
      <c r="H39" s="315" t="str">
        <f t="shared" si="0"/>
        <v>TỐT</v>
      </c>
      <c r="I39" s="285">
        <v>85</v>
      </c>
      <c r="J39" s="315" t="str">
        <f t="shared" si="1"/>
        <v>TỐT</v>
      </c>
      <c r="K39" s="285">
        <f t="shared" si="3"/>
        <v>85</v>
      </c>
      <c r="L39" s="315" t="str">
        <f t="shared" si="2"/>
        <v>TỐT</v>
      </c>
      <c r="M39" s="286"/>
      <c r="O39" s="228"/>
    </row>
    <row r="40" spans="1:15" ht="19.5" customHeight="1">
      <c r="A40" s="280">
        <v>30</v>
      </c>
      <c r="B40" s="304">
        <v>1811116138</v>
      </c>
      <c r="C40" s="281" t="s">
        <v>1380</v>
      </c>
      <c r="D40" s="282" t="s">
        <v>1381</v>
      </c>
      <c r="E40" s="283" t="s">
        <v>1382</v>
      </c>
      <c r="F40" s="284" t="s">
        <v>1302</v>
      </c>
      <c r="G40" s="285">
        <v>70</v>
      </c>
      <c r="H40" s="315" t="str">
        <f t="shared" si="0"/>
        <v>KHÁ</v>
      </c>
      <c r="I40" s="285">
        <v>70</v>
      </c>
      <c r="J40" s="315" t="str">
        <f t="shared" si="1"/>
        <v>KHÁ</v>
      </c>
      <c r="K40" s="285">
        <f t="shared" si="3"/>
        <v>70</v>
      </c>
      <c r="L40" s="315" t="str">
        <f t="shared" si="2"/>
        <v>KHÁ</v>
      </c>
      <c r="M40" s="286"/>
      <c r="O40" s="228"/>
    </row>
    <row r="41" spans="1:15" ht="19.5" customHeight="1">
      <c r="A41" s="280">
        <v>31</v>
      </c>
      <c r="B41" s="304">
        <v>1811116260</v>
      </c>
      <c r="C41" s="281" t="s">
        <v>1383</v>
      </c>
      <c r="D41" s="282" t="s">
        <v>1384</v>
      </c>
      <c r="E41" s="283" t="s">
        <v>1385</v>
      </c>
      <c r="F41" s="284" t="s">
        <v>1302</v>
      </c>
      <c r="G41" s="285">
        <v>70</v>
      </c>
      <c r="H41" s="315" t="str">
        <f t="shared" si="0"/>
        <v>KHÁ</v>
      </c>
      <c r="I41" s="285">
        <v>0</v>
      </c>
      <c r="J41" s="315" t="str">
        <f t="shared" si="1"/>
        <v>KÉM</v>
      </c>
      <c r="K41" s="285">
        <f t="shared" si="3"/>
        <v>35</v>
      </c>
      <c r="L41" s="315" t="str">
        <f t="shared" si="2"/>
        <v>KÉM</v>
      </c>
      <c r="M41" s="286"/>
      <c r="O41" s="228"/>
    </row>
    <row r="42" spans="1:15" ht="19.5" customHeight="1">
      <c r="A42" s="280">
        <v>32</v>
      </c>
      <c r="B42" s="304">
        <v>1811116491</v>
      </c>
      <c r="C42" s="281" t="s">
        <v>1389</v>
      </c>
      <c r="D42" s="282" t="s">
        <v>1390</v>
      </c>
      <c r="E42" s="283" t="s">
        <v>1391</v>
      </c>
      <c r="F42" s="284" t="s">
        <v>1302</v>
      </c>
      <c r="G42" s="285">
        <v>0</v>
      </c>
      <c r="H42" s="315" t="str">
        <f aca="true" t="shared" si="4" ref="H42:H59">IF(G42&gt;=90,"X SẮC",IF(G42&gt;=80,"TỐT",IF(G42&gt;=70,"KHÁ",IF(G42&gt;=60,"TB KHÁ",IF(G42&gt;=50,"T. BÌNH",IF(G42&gt;=40,"YẾU","KÉM"))))))</f>
        <v>KÉM</v>
      </c>
      <c r="I42" s="285">
        <v>0</v>
      </c>
      <c r="J42" s="315" t="str">
        <f t="shared" si="1"/>
        <v>KÉM</v>
      </c>
      <c r="K42" s="285">
        <f t="shared" si="3"/>
        <v>0</v>
      </c>
      <c r="L42" s="315" t="str">
        <f t="shared" si="2"/>
        <v>KÉM</v>
      </c>
      <c r="M42" s="286"/>
      <c r="O42" s="228"/>
    </row>
    <row r="43" spans="1:15" ht="19.5" customHeight="1">
      <c r="A43" s="280">
        <v>33</v>
      </c>
      <c r="B43" s="304">
        <v>1811116534</v>
      </c>
      <c r="C43" s="281" t="s">
        <v>1392</v>
      </c>
      <c r="D43" s="282" t="s">
        <v>1393</v>
      </c>
      <c r="E43" s="283" t="s">
        <v>1394</v>
      </c>
      <c r="F43" s="284" t="s">
        <v>1302</v>
      </c>
      <c r="G43" s="285">
        <v>75</v>
      </c>
      <c r="H43" s="315" t="str">
        <f t="shared" si="4"/>
        <v>KHÁ</v>
      </c>
      <c r="I43" s="285">
        <v>65</v>
      </c>
      <c r="J43" s="315" t="str">
        <f aca="true" t="shared" si="5" ref="J43:J59">IF(I43&gt;=90,"X SẮC",IF(I43&gt;=80,"TỐT",IF(I43&gt;=70,"KHÁ",IF(I43&gt;=60,"TB KHÁ",IF(I43&gt;=50,"T. BÌNH",IF(I43&gt;=40,"YẾU","KÉM"))))))</f>
        <v>TB KHÁ</v>
      </c>
      <c r="K43" s="285">
        <f t="shared" si="3"/>
        <v>70</v>
      </c>
      <c r="L43" s="315" t="str">
        <f aca="true" t="shared" si="6" ref="L43:L59">IF(K43&gt;=90,"X SẮC",IF(K43&gt;=80,"TỐT",IF(K43&gt;=70,"KHÁ",IF(K43&gt;=60,"TB KHÁ",IF(K43&gt;=50,"T. BÌNH",IF(K43&gt;=40,"YẾU","KÉM"))))))</f>
        <v>KHÁ</v>
      </c>
      <c r="M43" s="286"/>
      <c r="O43" s="228"/>
    </row>
    <row r="44" spans="1:15" ht="19.5" customHeight="1">
      <c r="A44" s="280">
        <v>34</v>
      </c>
      <c r="B44" s="304">
        <v>1811116566</v>
      </c>
      <c r="C44" s="281" t="s">
        <v>1395</v>
      </c>
      <c r="D44" s="282" t="s">
        <v>1396</v>
      </c>
      <c r="E44" s="283" t="s">
        <v>1397</v>
      </c>
      <c r="F44" s="284" t="s">
        <v>1302</v>
      </c>
      <c r="G44" s="285">
        <v>70</v>
      </c>
      <c r="H44" s="315" t="str">
        <f t="shared" si="4"/>
        <v>KHÁ</v>
      </c>
      <c r="I44" s="285">
        <v>80</v>
      </c>
      <c r="J44" s="315" t="str">
        <f t="shared" si="5"/>
        <v>TỐT</v>
      </c>
      <c r="K44" s="285">
        <f t="shared" si="3"/>
        <v>75</v>
      </c>
      <c r="L44" s="315" t="str">
        <f t="shared" si="6"/>
        <v>KHÁ</v>
      </c>
      <c r="M44" s="286"/>
      <c r="O44" s="228"/>
    </row>
    <row r="45" spans="1:15" ht="19.5" customHeight="1">
      <c r="A45" s="280">
        <v>35</v>
      </c>
      <c r="B45" s="304">
        <v>1811216373</v>
      </c>
      <c r="C45" s="281" t="s">
        <v>1398</v>
      </c>
      <c r="D45" s="282" t="s">
        <v>1399</v>
      </c>
      <c r="E45" s="283" t="s">
        <v>1400</v>
      </c>
      <c r="F45" s="284" t="s">
        <v>1302</v>
      </c>
      <c r="G45" s="285">
        <v>0</v>
      </c>
      <c r="H45" s="315" t="str">
        <f t="shared" si="4"/>
        <v>KÉM</v>
      </c>
      <c r="I45" s="285">
        <v>0</v>
      </c>
      <c r="J45" s="315" t="str">
        <f t="shared" si="5"/>
        <v>KÉM</v>
      </c>
      <c r="K45" s="285">
        <f t="shared" si="3"/>
        <v>0</v>
      </c>
      <c r="L45" s="315" t="str">
        <f t="shared" si="6"/>
        <v>KÉM</v>
      </c>
      <c r="M45" s="286" t="s">
        <v>1954</v>
      </c>
      <c r="O45" s="228"/>
    </row>
    <row r="46" spans="1:15" ht="19.5" customHeight="1">
      <c r="A46" s="280">
        <v>36</v>
      </c>
      <c r="B46" s="365">
        <v>1811114528</v>
      </c>
      <c r="C46" s="366" t="s">
        <v>2485</v>
      </c>
      <c r="D46" s="367" t="s">
        <v>499</v>
      </c>
      <c r="E46" s="283"/>
      <c r="F46" s="284" t="s">
        <v>1302</v>
      </c>
      <c r="G46" s="285">
        <v>0</v>
      </c>
      <c r="H46" s="315" t="str">
        <f t="shared" si="4"/>
        <v>KÉM</v>
      </c>
      <c r="I46" s="285">
        <v>0</v>
      </c>
      <c r="J46" s="315" t="str">
        <f t="shared" si="5"/>
        <v>KÉM</v>
      </c>
      <c r="K46" s="285">
        <f t="shared" si="3"/>
        <v>0</v>
      </c>
      <c r="L46" s="315" t="str">
        <f t="shared" si="6"/>
        <v>KÉM</v>
      </c>
      <c r="M46" s="286" t="s">
        <v>1954</v>
      </c>
      <c r="O46" s="228"/>
    </row>
    <row r="47" spans="1:15" ht="19.5" customHeight="1">
      <c r="A47" s="280">
        <v>37</v>
      </c>
      <c r="B47" s="304">
        <v>1810113741</v>
      </c>
      <c r="C47" s="281" t="s">
        <v>1401</v>
      </c>
      <c r="D47" s="282" t="s">
        <v>1402</v>
      </c>
      <c r="E47" s="283" t="s">
        <v>1403</v>
      </c>
      <c r="F47" s="284" t="s">
        <v>1404</v>
      </c>
      <c r="G47" s="285">
        <v>93</v>
      </c>
      <c r="H47" s="315" t="str">
        <f t="shared" si="4"/>
        <v>X SẮC</v>
      </c>
      <c r="I47" s="285">
        <v>95</v>
      </c>
      <c r="J47" s="315" t="str">
        <f t="shared" si="5"/>
        <v>X SẮC</v>
      </c>
      <c r="K47" s="285">
        <f t="shared" si="3"/>
        <v>94</v>
      </c>
      <c r="L47" s="315" t="str">
        <f t="shared" si="6"/>
        <v>X SẮC</v>
      </c>
      <c r="M47" s="286"/>
      <c r="O47" s="228"/>
    </row>
    <row r="48" spans="1:15" ht="19.5" customHeight="1">
      <c r="A48" s="280">
        <v>38</v>
      </c>
      <c r="B48" s="304">
        <v>1810115498</v>
      </c>
      <c r="C48" s="281" t="s">
        <v>1405</v>
      </c>
      <c r="D48" s="282" t="s">
        <v>1406</v>
      </c>
      <c r="E48" s="283" t="s">
        <v>1407</v>
      </c>
      <c r="F48" s="284" t="s">
        <v>1404</v>
      </c>
      <c r="G48" s="285">
        <v>90</v>
      </c>
      <c r="H48" s="315" t="str">
        <f t="shared" si="4"/>
        <v>X SẮC</v>
      </c>
      <c r="I48" s="285">
        <v>95</v>
      </c>
      <c r="J48" s="315" t="str">
        <f t="shared" si="5"/>
        <v>X SẮC</v>
      </c>
      <c r="K48" s="285">
        <f t="shared" si="3"/>
        <v>92.5</v>
      </c>
      <c r="L48" s="315" t="str">
        <f t="shared" si="6"/>
        <v>X SẮC</v>
      </c>
      <c r="M48" s="286"/>
      <c r="O48" s="228"/>
    </row>
    <row r="49" spans="1:15" ht="19.5" customHeight="1">
      <c r="A49" s="280">
        <v>39</v>
      </c>
      <c r="B49" s="304">
        <v>1811113742</v>
      </c>
      <c r="C49" s="281" t="s">
        <v>1408</v>
      </c>
      <c r="D49" s="282" t="s">
        <v>1409</v>
      </c>
      <c r="E49" s="283" t="s">
        <v>1410</v>
      </c>
      <c r="F49" s="284" t="s">
        <v>1404</v>
      </c>
      <c r="G49" s="285">
        <v>80</v>
      </c>
      <c r="H49" s="315" t="str">
        <f t="shared" si="4"/>
        <v>TỐT</v>
      </c>
      <c r="I49" s="285">
        <v>78</v>
      </c>
      <c r="J49" s="315" t="str">
        <f t="shared" si="5"/>
        <v>KHÁ</v>
      </c>
      <c r="K49" s="285">
        <f t="shared" si="3"/>
        <v>79</v>
      </c>
      <c r="L49" s="315" t="str">
        <f t="shared" si="6"/>
        <v>KHÁ</v>
      </c>
      <c r="M49" s="286"/>
      <c r="O49" s="228"/>
    </row>
    <row r="50" spans="1:15" ht="19.5" customHeight="1">
      <c r="A50" s="280">
        <v>40</v>
      </c>
      <c r="B50" s="304">
        <v>1811113743</v>
      </c>
      <c r="C50" s="281" t="s">
        <v>1357</v>
      </c>
      <c r="D50" s="282" t="s">
        <v>1411</v>
      </c>
      <c r="E50" s="283" t="s">
        <v>1391</v>
      </c>
      <c r="F50" s="284" t="s">
        <v>1404</v>
      </c>
      <c r="G50" s="285">
        <v>85</v>
      </c>
      <c r="H50" s="315" t="str">
        <f t="shared" si="4"/>
        <v>TỐT</v>
      </c>
      <c r="I50" s="285">
        <v>0</v>
      </c>
      <c r="J50" s="315" t="str">
        <f t="shared" si="5"/>
        <v>KÉM</v>
      </c>
      <c r="K50" s="285">
        <f t="shared" si="3"/>
        <v>42.5</v>
      </c>
      <c r="L50" s="315" t="str">
        <f t="shared" si="6"/>
        <v>YẾU</v>
      </c>
      <c r="M50" s="286"/>
      <c r="O50" s="228"/>
    </row>
    <row r="51" spans="1:15" ht="19.5" customHeight="1">
      <c r="A51" s="280">
        <v>41</v>
      </c>
      <c r="B51" s="304">
        <v>1811113744</v>
      </c>
      <c r="C51" s="281" t="s">
        <v>1412</v>
      </c>
      <c r="D51" s="282" t="s">
        <v>1347</v>
      </c>
      <c r="E51" s="283" t="s">
        <v>1413</v>
      </c>
      <c r="F51" s="284" t="s">
        <v>1404</v>
      </c>
      <c r="G51" s="285">
        <v>75</v>
      </c>
      <c r="H51" s="315" t="str">
        <f t="shared" si="4"/>
        <v>KHÁ</v>
      </c>
      <c r="I51" s="285">
        <v>0</v>
      </c>
      <c r="J51" s="315" t="str">
        <f t="shared" si="5"/>
        <v>KÉM</v>
      </c>
      <c r="K51" s="285">
        <f t="shared" si="3"/>
        <v>37.5</v>
      </c>
      <c r="L51" s="315" t="str">
        <f t="shared" si="6"/>
        <v>KÉM</v>
      </c>
      <c r="M51" s="286"/>
      <c r="O51" s="228"/>
    </row>
    <row r="52" spans="1:15" ht="19.5" customHeight="1">
      <c r="A52" s="280">
        <v>42</v>
      </c>
      <c r="B52" s="304">
        <v>1811113935</v>
      </c>
      <c r="C52" s="281" t="s">
        <v>1414</v>
      </c>
      <c r="D52" s="282" t="s">
        <v>1411</v>
      </c>
      <c r="E52" s="283" t="s">
        <v>1415</v>
      </c>
      <c r="F52" s="284" t="s">
        <v>1404</v>
      </c>
      <c r="G52" s="285">
        <v>85</v>
      </c>
      <c r="H52" s="315" t="str">
        <f t="shared" si="4"/>
        <v>TỐT</v>
      </c>
      <c r="I52" s="285">
        <v>88</v>
      </c>
      <c r="J52" s="315" t="str">
        <f t="shared" si="5"/>
        <v>TỐT</v>
      </c>
      <c r="K52" s="285">
        <f t="shared" si="3"/>
        <v>86.5</v>
      </c>
      <c r="L52" s="315" t="str">
        <f t="shared" si="6"/>
        <v>TỐT</v>
      </c>
      <c r="M52" s="286"/>
      <c r="O52" s="228"/>
    </row>
    <row r="53" spans="1:15" ht="19.5" customHeight="1">
      <c r="A53" s="280">
        <v>43</v>
      </c>
      <c r="B53" s="304">
        <v>1811113936</v>
      </c>
      <c r="C53" s="281" t="s">
        <v>1416</v>
      </c>
      <c r="D53" s="282" t="s">
        <v>1417</v>
      </c>
      <c r="E53" s="283" t="s">
        <v>1418</v>
      </c>
      <c r="F53" s="284" t="s">
        <v>1404</v>
      </c>
      <c r="G53" s="285">
        <v>92</v>
      </c>
      <c r="H53" s="315" t="str">
        <f t="shared" si="4"/>
        <v>X SẮC</v>
      </c>
      <c r="I53" s="285">
        <v>94</v>
      </c>
      <c r="J53" s="315" t="str">
        <f t="shared" si="5"/>
        <v>X SẮC</v>
      </c>
      <c r="K53" s="285">
        <f t="shared" si="3"/>
        <v>93</v>
      </c>
      <c r="L53" s="315" t="str">
        <f t="shared" si="6"/>
        <v>X SẮC</v>
      </c>
      <c r="M53" s="286"/>
      <c r="O53" s="228"/>
    </row>
    <row r="54" spans="1:15" ht="19.5" customHeight="1">
      <c r="A54" s="280">
        <v>44</v>
      </c>
      <c r="B54" s="304">
        <v>1811113937</v>
      </c>
      <c r="C54" s="281" t="s">
        <v>1419</v>
      </c>
      <c r="D54" s="282" t="s">
        <v>1420</v>
      </c>
      <c r="E54" s="283" t="s">
        <v>1421</v>
      </c>
      <c r="F54" s="284" t="s">
        <v>1404</v>
      </c>
      <c r="G54" s="285">
        <v>86</v>
      </c>
      <c r="H54" s="315" t="str">
        <f t="shared" si="4"/>
        <v>TỐT</v>
      </c>
      <c r="I54" s="285">
        <v>78</v>
      </c>
      <c r="J54" s="315" t="str">
        <f t="shared" si="5"/>
        <v>KHÁ</v>
      </c>
      <c r="K54" s="285">
        <f t="shared" si="3"/>
        <v>82</v>
      </c>
      <c r="L54" s="315" t="str">
        <f t="shared" si="6"/>
        <v>TỐT</v>
      </c>
      <c r="M54" s="286"/>
      <c r="O54" s="228"/>
    </row>
    <row r="55" spans="1:15" ht="19.5" customHeight="1">
      <c r="A55" s="280">
        <v>45</v>
      </c>
      <c r="B55" s="304">
        <v>1811114515</v>
      </c>
      <c r="C55" s="281" t="s">
        <v>1422</v>
      </c>
      <c r="D55" s="282" t="s">
        <v>1423</v>
      </c>
      <c r="E55" s="283" t="s">
        <v>1424</v>
      </c>
      <c r="F55" s="284" t="s">
        <v>1404</v>
      </c>
      <c r="G55" s="285">
        <v>90</v>
      </c>
      <c r="H55" s="315" t="str">
        <f t="shared" si="4"/>
        <v>X SẮC</v>
      </c>
      <c r="I55" s="285">
        <v>78</v>
      </c>
      <c r="J55" s="315" t="str">
        <f t="shared" si="5"/>
        <v>KHÁ</v>
      </c>
      <c r="K55" s="285">
        <f t="shared" si="3"/>
        <v>84</v>
      </c>
      <c r="L55" s="315" t="str">
        <f t="shared" si="6"/>
        <v>TỐT</v>
      </c>
      <c r="M55" s="286"/>
      <c r="O55" s="228"/>
    </row>
    <row r="56" spans="1:15" ht="19.5" customHeight="1">
      <c r="A56" s="280">
        <v>46</v>
      </c>
      <c r="B56" s="304">
        <v>1811114516</v>
      </c>
      <c r="C56" s="281" t="s">
        <v>1425</v>
      </c>
      <c r="D56" s="282" t="s">
        <v>1426</v>
      </c>
      <c r="E56" s="283" t="s">
        <v>1388</v>
      </c>
      <c r="F56" s="284" t="s">
        <v>1404</v>
      </c>
      <c r="G56" s="285">
        <v>80</v>
      </c>
      <c r="H56" s="315" t="str">
        <f t="shared" si="4"/>
        <v>TỐT</v>
      </c>
      <c r="I56" s="285">
        <v>80</v>
      </c>
      <c r="J56" s="315" t="str">
        <f t="shared" si="5"/>
        <v>TỐT</v>
      </c>
      <c r="K56" s="285">
        <f t="shared" si="3"/>
        <v>80</v>
      </c>
      <c r="L56" s="315" t="str">
        <f t="shared" si="6"/>
        <v>TỐT</v>
      </c>
      <c r="M56" s="286"/>
      <c r="O56" s="228"/>
    </row>
    <row r="57" spans="1:15" ht="19.5" customHeight="1">
      <c r="A57" s="280">
        <v>47</v>
      </c>
      <c r="B57" s="304">
        <v>1811114517</v>
      </c>
      <c r="C57" s="281" t="s">
        <v>1427</v>
      </c>
      <c r="D57" s="282" t="s">
        <v>1428</v>
      </c>
      <c r="E57" s="283" t="s">
        <v>1429</v>
      </c>
      <c r="F57" s="284" t="s">
        <v>1404</v>
      </c>
      <c r="G57" s="285">
        <v>0</v>
      </c>
      <c r="H57" s="315" t="str">
        <f t="shared" si="4"/>
        <v>KÉM</v>
      </c>
      <c r="I57" s="285">
        <v>0</v>
      </c>
      <c r="J57" s="315" t="str">
        <f t="shared" si="5"/>
        <v>KÉM</v>
      </c>
      <c r="K57" s="285">
        <f t="shared" si="3"/>
        <v>0</v>
      </c>
      <c r="L57" s="315" t="str">
        <f t="shared" si="6"/>
        <v>KÉM</v>
      </c>
      <c r="M57" s="286" t="s">
        <v>1954</v>
      </c>
      <c r="O57" s="228"/>
    </row>
    <row r="58" spans="1:15" ht="19.5" customHeight="1">
      <c r="A58" s="280">
        <v>48</v>
      </c>
      <c r="B58" s="304">
        <v>1811114518</v>
      </c>
      <c r="C58" s="281" t="s">
        <v>1430</v>
      </c>
      <c r="D58" s="282" t="s">
        <v>1330</v>
      </c>
      <c r="E58" s="283" t="s">
        <v>1325</v>
      </c>
      <c r="F58" s="284" t="s">
        <v>1404</v>
      </c>
      <c r="G58" s="285">
        <v>86</v>
      </c>
      <c r="H58" s="315" t="str">
        <f t="shared" si="4"/>
        <v>TỐT</v>
      </c>
      <c r="I58" s="326">
        <v>78</v>
      </c>
      <c r="J58" s="327" t="str">
        <f t="shared" si="5"/>
        <v>KHÁ</v>
      </c>
      <c r="K58" s="326">
        <f t="shared" si="3"/>
        <v>82</v>
      </c>
      <c r="L58" s="327" t="str">
        <f t="shared" si="6"/>
        <v>TỐT</v>
      </c>
      <c r="M58" s="286"/>
      <c r="O58" s="228"/>
    </row>
    <row r="59" spans="1:15" ht="19.5" customHeight="1">
      <c r="A59" s="298">
        <v>49</v>
      </c>
      <c r="B59" s="307">
        <v>1811114519</v>
      </c>
      <c r="C59" s="299" t="s">
        <v>1431</v>
      </c>
      <c r="D59" s="300" t="s">
        <v>1315</v>
      </c>
      <c r="E59" s="301" t="s">
        <v>1432</v>
      </c>
      <c r="F59" s="302" t="s">
        <v>1404</v>
      </c>
      <c r="G59" s="296">
        <v>90</v>
      </c>
      <c r="H59" s="317" t="str">
        <f t="shared" si="4"/>
        <v>X SẮC</v>
      </c>
      <c r="I59" s="296">
        <v>84</v>
      </c>
      <c r="J59" s="317" t="str">
        <f t="shared" si="5"/>
        <v>TỐT</v>
      </c>
      <c r="K59" s="296">
        <f t="shared" si="3"/>
        <v>87</v>
      </c>
      <c r="L59" s="317" t="str">
        <f t="shared" si="6"/>
        <v>TỐT</v>
      </c>
      <c r="M59" s="297"/>
      <c r="O59" s="228"/>
    </row>
    <row r="60" spans="1:14" ht="11.25" customHeight="1">
      <c r="A60" s="318"/>
      <c r="B60" s="319"/>
      <c r="C60" s="319"/>
      <c r="D60" s="319"/>
      <c r="E60" s="319"/>
      <c r="F60" s="319"/>
      <c r="G60" s="320"/>
      <c r="H60" s="320"/>
      <c r="I60" s="320"/>
      <c r="J60" s="320"/>
      <c r="K60" s="320"/>
      <c r="L60" s="320"/>
      <c r="M60" s="320">
        <f>COUNTIF(M11:M59,"=NH")</f>
        <v>6</v>
      </c>
      <c r="N60" s="4"/>
    </row>
    <row r="61" spans="1:13" ht="16.5">
      <c r="A61" s="318"/>
      <c r="B61" s="318"/>
      <c r="C61" s="320"/>
      <c r="D61" s="320"/>
      <c r="E61" s="320"/>
      <c r="F61" s="320"/>
      <c r="G61" s="451" t="s">
        <v>2480</v>
      </c>
      <c r="H61" s="452"/>
      <c r="I61" s="453"/>
      <c r="J61" s="322"/>
      <c r="K61" s="451" t="s">
        <v>2482</v>
      </c>
      <c r="L61" s="452"/>
      <c r="M61" s="453"/>
    </row>
    <row r="62" spans="1:13" ht="23.25">
      <c r="A62" s="318"/>
      <c r="B62" s="318"/>
      <c r="C62" s="320"/>
      <c r="D62" s="320"/>
      <c r="E62" s="320"/>
      <c r="F62" s="320"/>
      <c r="G62" s="368" t="s">
        <v>2412</v>
      </c>
      <c r="H62" s="308" t="s">
        <v>2413</v>
      </c>
      <c r="I62" s="308" t="s">
        <v>4</v>
      </c>
      <c r="J62" s="309"/>
      <c r="K62" s="369" t="s">
        <v>2412</v>
      </c>
      <c r="L62" s="308" t="s">
        <v>2413</v>
      </c>
      <c r="M62" s="308" t="s">
        <v>4</v>
      </c>
    </row>
    <row r="63" spans="1:13" ht="15.75" customHeight="1">
      <c r="A63" s="318"/>
      <c r="B63" s="318"/>
      <c r="C63" s="320"/>
      <c r="D63" s="320"/>
      <c r="E63" s="320"/>
      <c r="F63" s="320"/>
      <c r="G63" s="311" t="s">
        <v>1522</v>
      </c>
      <c r="H63" s="308">
        <f>COUNTIF($J$11:$J$59,G63)</f>
        <v>6</v>
      </c>
      <c r="I63" s="312">
        <f>H63/$H$70</f>
        <v>0.12244897959183673</v>
      </c>
      <c r="J63" s="309"/>
      <c r="K63" s="313" t="s">
        <v>1522</v>
      </c>
      <c r="L63" s="308">
        <f>COUNTIF($L$11:$L$59,K63)</f>
        <v>5</v>
      </c>
      <c r="M63" s="312">
        <f>L63/$L$70</f>
        <v>0.10204081632653061</v>
      </c>
    </row>
    <row r="64" spans="1:13" ht="15.75" customHeight="1">
      <c r="A64" s="318"/>
      <c r="B64" s="318"/>
      <c r="C64" s="320"/>
      <c r="D64" s="320"/>
      <c r="E64" s="320"/>
      <c r="F64" s="320"/>
      <c r="G64" s="311" t="s">
        <v>1523</v>
      </c>
      <c r="H64" s="308">
        <f aca="true" t="shared" si="7" ref="H64:H69">COUNTIF($J$11:$J$59,G64)</f>
        <v>19</v>
      </c>
      <c r="I64" s="312">
        <f aca="true" t="shared" si="8" ref="I64:I70">H64/$H$70</f>
        <v>0.3877551020408163</v>
      </c>
      <c r="J64" s="309"/>
      <c r="K64" s="313" t="s">
        <v>1523</v>
      </c>
      <c r="L64" s="308">
        <f aca="true" t="shared" si="9" ref="L64:L69">COUNTIF($L$11:$L$59,K64)</f>
        <v>17</v>
      </c>
      <c r="M64" s="312">
        <f aca="true" t="shared" si="10" ref="M64:M70">L64/$L$70</f>
        <v>0.3469387755102041</v>
      </c>
    </row>
    <row r="65" spans="1:13" ht="15.75" customHeight="1">
      <c r="A65" s="318"/>
      <c r="B65" s="318"/>
      <c r="C65" s="320"/>
      <c r="D65" s="320"/>
      <c r="E65" s="320"/>
      <c r="F65" s="320"/>
      <c r="G65" s="311" t="s">
        <v>2414</v>
      </c>
      <c r="H65" s="308">
        <f t="shared" si="7"/>
        <v>8</v>
      </c>
      <c r="I65" s="312">
        <f t="shared" si="8"/>
        <v>0.16326530612244897</v>
      </c>
      <c r="J65" s="309"/>
      <c r="K65" s="313" t="s">
        <v>2414</v>
      </c>
      <c r="L65" s="308">
        <f t="shared" si="9"/>
        <v>11</v>
      </c>
      <c r="M65" s="312">
        <f t="shared" si="10"/>
        <v>0.22448979591836735</v>
      </c>
    </row>
    <row r="66" spans="1:13" ht="15.75" customHeight="1">
      <c r="A66" s="318"/>
      <c r="B66" s="318"/>
      <c r="C66" s="320"/>
      <c r="D66" s="320"/>
      <c r="E66" s="320"/>
      <c r="F66" s="320"/>
      <c r="G66" s="311" t="s">
        <v>2415</v>
      </c>
      <c r="H66" s="308">
        <f t="shared" si="7"/>
        <v>1</v>
      </c>
      <c r="I66" s="312">
        <f t="shared" si="8"/>
        <v>0.02040816326530612</v>
      </c>
      <c r="J66" s="309"/>
      <c r="K66" s="313" t="s">
        <v>2415</v>
      </c>
      <c r="L66" s="308">
        <f t="shared" si="9"/>
        <v>0</v>
      </c>
      <c r="M66" s="312">
        <f t="shared" si="10"/>
        <v>0</v>
      </c>
    </row>
    <row r="67" spans="1:13" ht="15.75" customHeight="1">
      <c r="A67" s="318"/>
      <c r="B67" s="318"/>
      <c r="C67" s="320"/>
      <c r="D67" s="320"/>
      <c r="E67" s="320"/>
      <c r="F67" s="320"/>
      <c r="G67" s="311" t="s">
        <v>2416</v>
      </c>
      <c r="H67" s="308">
        <f t="shared" si="7"/>
        <v>0</v>
      </c>
      <c r="I67" s="312">
        <f t="shared" si="8"/>
        <v>0</v>
      </c>
      <c r="J67" s="309"/>
      <c r="K67" s="313" t="s">
        <v>2416</v>
      </c>
      <c r="L67" s="308">
        <f t="shared" si="9"/>
        <v>0</v>
      </c>
      <c r="M67" s="312">
        <f t="shared" si="10"/>
        <v>0</v>
      </c>
    </row>
    <row r="68" spans="1:13" ht="15.75" customHeight="1">
      <c r="A68" s="318"/>
      <c r="B68" s="318"/>
      <c r="C68" s="320"/>
      <c r="D68" s="320"/>
      <c r="E68" s="320"/>
      <c r="F68" s="320"/>
      <c r="G68" s="311" t="s">
        <v>2481</v>
      </c>
      <c r="H68" s="308">
        <f t="shared" si="7"/>
        <v>0</v>
      </c>
      <c r="I68" s="312">
        <f t="shared" si="8"/>
        <v>0</v>
      </c>
      <c r="J68" s="309"/>
      <c r="K68" s="313" t="s">
        <v>2481</v>
      </c>
      <c r="L68" s="308">
        <f t="shared" si="9"/>
        <v>2</v>
      </c>
      <c r="M68" s="312">
        <f t="shared" si="10"/>
        <v>0.04081632653061224</v>
      </c>
    </row>
    <row r="69" spans="1:13" ht="15.75" customHeight="1">
      <c r="A69" s="318"/>
      <c r="B69" s="318"/>
      <c r="C69" s="320"/>
      <c r="D69" s="320"/>
      <c r="E69" s="320"/>
      <c r="F69" s="320"/>
      <c r="G69" s="311" t="s">
        <v>2418</v>
      </c>
      <c r="H69" s="308">
        <f t="shared" si="7"/>
        <v>15</v>
      </c>
      <c r="I69" s="312">
        <f t="shared" si="8"/>
        <v>0.30612244897959184</v>
      </c>
      <c r="J69" s="309"/>
      <c r="K69" s="313" t="s">
        <v>2418</v>
      </c>
      <c r="L69" s="308">
        <f t="shared" si="9"/>
        <v>14</v>
      </c>
      <c r="M69" s="312">
        <f t="shared" si="10"/>
        <v>0.2857142857142857</v>
      </c>
    </row>
    <row r="70" spans="1:13" ht="15.75" customHeight="1">
      <c r="A70" s="318"/>
      <c r="B70" s="318"/>
      <c r="C70" s="320"/>
      <c r="D70" s="320"/>
      <c r="E70" s="320"/>
      <c r="F70" s="320"/>
      <c r="G70" s="308" t="s">
        <v>2419</v>
      </c>
      <c r="H70" s="308">
        <f>SUM(H63:H69)</f>
        <v>49</v>
      </c>
      <c r="I70" s="312">
        <f t="shared" si="8"/>
        <v>1</v>
      </c>
      <c r="J70" s="309"/>
      <c r="K70" s="310" t="s">
        <v>2419</v>
      </c>
      <c r="L70" s="308">
        <f>SUM(L63:L69)</f>
        <v>49</v>
      </c>
      <c r="M70" s="312">
        <f t="shared" si="10"/>
        <v>1</v>
      </c>
    </row>
    <row r="71" spans="2:26" s="5" customFormat="1" ht="16.5">
      <c r="B71" s="2"/>
      <c r="F71" s="454" t="s">
        <v>2494</v>
      </c>
      <c r="G71" s="454"/>
      <c r="H71" s="454"/>
      <c r="I71" s="454"/>
      <c r="J71" s="454"/>
      <c r="K71" s="454"/>
      <c r="L71" s="454"/>
      <c r="M71" s="454"/>
      <c r="O71" s="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7" customFormat="1" ht="16.5">
      <c r="A72" s="430" t="s">
        <v>5</v>
      </c>
      <c r="B72" s="430"/>
      <c r="C72" s="430"/>
      <c r="D72" s="430"/>
      <c r="E72" s="430"/>
      <c r="F72" s="430"/>
      <c r="G72" s="449" t="s">
        <v>2420</v>
      </c>
      <c r="H72" s="449"/>
      <c r="I72" s="449"/>
      <c r="J72" s="449"/>
      <c r="K72" s="449"/>
      <c r="L72" s="449"/>
      <c r="M72" s="449"/>
      <c r="N72" s="5"/>
      <c r="O72" s="19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5:26" ht="16.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5:26" ht="16.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>
      <c r="A76" s="430" t="s">
        <v>2463</v>
      </c>
      <c r="B76" s="430"/>
      <c r="C76" s="430"/>
      <c r="G76" s="449" t="s">
        <v>2462</v>
      </c>
      <c r="H76" s="449"/>
      <c r="I76" s="449"/>
      <c r="J76" s="449"/>
      <c r="K76" s="449"/>
      <c r="L76" s="449"/>
      <c r="M76" s="44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</sheetData>
  <sheetProtection/>
  <mergeCells count="25">
    <mergeCell ref="A76:C76"/>
    <mergeCell ref="G76:M76"/>
    <mergeCell ref="A72:C72"/>
    <mergeCell ref="B9:B10"/>
    <mergeCell ref="D72:F72"/>
    <mergeCell ref="G72:M72"/>
    <mergeCell ref="M9:M10"/>
    <mergeCell ref="G9:H9"/>
    <mergeCell ref="F71:M71"/>
    <mergeCell ref="G61:I61"/>
    <mergeCell ref="A2:D2"/>
    <mergeCell ref="A3:D3"/>
    <mergeCell ref="A5:N5"/>
    <mergeCell ref="A6:N6"/>
    <mergeCell ref="E2:M2"/>
    <mergeCell ref="E3:M3"/>
    <mergeCell ref="K61:M61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G11:G59 I11:I59 K11:K59">
    <cfRule type="cellIs" priority="4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8"/>
  <sheetViews>
    <sheetView zoomScale="75" zoomScaleNormal="75" zoomScalePageLayoutView="0" workbookViewId="0" topLeftCell="A1">
      <selection activeCell="M92" sqref="M92"/>
    </sheetView>
  </sheetViews>
  <sheetFormatPr defaultColWidth="9.140625" defaultRowHeight="12.75"/>
  <cols>
    <col min="1" max="1" width="4.28125" style="2" customWidth="1"/>
    <col min="2" max="2" width="10.421875" style="2" customWidth="1"/>
    <col min="3" max="3" width="14.140625" style="2" customWidth="1"/>
    <col min="4" max="4" width="6.28125" style="2" customWidth="1"/>
    <col min="5" max="5" width="8.8515625" style="2" customWidth="1"/>
    <col min="6" max="6" width="11.28125" style="2" customWidth="1"/>
    <col min="7" max="8" width="6.140625" style="2" customWidth="1"/>
    <col min="9" max="9" width="6.8515625" style="2" customWidth="1"/>
    <col min="10" max="10" width="6.7109375" style="2" customWidth="1"/>
    <col min="11" max="11" width="6.8515625" style="2" customWidth="1"/>
    <col min="12" max="12" width="6.7109375" style="2" customWidth="1"/>
    <col min="13" max="13" width="7.421875" style="2" customWidth="1"/>
    <col min="14" max="14" width="10.28125" style="2" customWidth="1"/>
    <col min="15" max="15" width="13.140625" style="4" bestFit="1" customWidth="1"/>
    <col min="16" max="16" width="17.140625" style="4" bestFit="1" customWidth="1"/>
    <col min="17" max="17" width="13.140625" style="4" bestFit="1" customWidth="1"/>
    <col min="18" max="18" width="13.28125" style="4" bestFit="1" customWidth="1"/>
    <col min="19" max="24" width="9.140625" style="4" customWidth="1"/>
    <col min="25" max="16384" width="9.140625" style="2" customWidth="1"/>
  </cols>
  <sheetData>
    <row r="1" ht="18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4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3" ht="21.75" customHeight="1">
      <c r="A11" s="273">
        <v>1</v>
      </c>
      <c r="B11" s="303">
        <v>162524422</v>
      </c>
      <c r="C11" s="274" t="s">
        <v>1167</v>
      </c>
      <c r="D11" s="275" t="s">
        <v>260</v>
      </c>
      <c r="E11" s="276" t="s">
        <v>1168</v>
      </c>
      <c r="F11" s="277" t="s">
        <v>1169</v>
      </c>
      <c r="G11" s="278">
        <v>85</v>
      </c>
      <c r="H11" s="279" t="str">
        <f aca="true" t="shared" si="0" ref="H11:L74">IF(G11&gt;=90,"X SẮC",IF(G11&gt;=80,"TỐT",IF(G11&gt;=70,"KHÁ",IF(G11&gt;=60,"TB KHÁ",IF(G11&gt;=50,"T. BÌNH",IF(G11&gt;=40,"YẾU","KÉM"))))))</f>
        <v>TỐT</v>
      </c>
      <c r="I11" s="278">
        <v>90</v>
      </c>
      <c r="J11" s="279" t="str">
        <f t="shared" si="0"/>
        <v>X SẮC</v>
      </c>
      <c r="K11" s="278">
        <f>(G11+I11)/2</f>
        <v>87.5</v>
      </c>
      <c r="L11" s="279" t="str">
        <f t="shared" si="0"/>
        <v>TỐT</v>
      </c>
      <c r="M11" s="279"/>
      <c r="N11" s="319"/>
      <c r="O11" s="180"/>
      <c r="P11" s="170"/>
      <c r="Q11" s="100"/>
      <c r="V11" s="181"/>
      <c r="W11" s="181"/>
    </row>
    <row r="12" spans="1:23" ht="21.75" customHeight="1">
      <c r="A12" s="280">
        <v>2</v>
      </c>
      <c r="B12" s="304">
        <v>172348458</v>
      </c>
      <c r="C12" s="281" t="s">
        <v>1109</v>
      </c>
      <c r="D12" s="282" t="s">
        <v>163</v>
      </c>
      <c r="E12" s="338">
        <v>34128</v>
      </c>
      <c r="F12" s="284" t="s">
        <v>1169</v>
      </c>
      <c r="G12" s="285">
        <v>75</v>
      </c>
      <c r="H12" s="286" t="str">
        <f t="shared" si="0"/>
        <v>KHÁ</v>
      </c>
      <c r="I12" s="295">
        <v>80</v>
      </c>
      <c r="J12" s="286" t="str">
        <f t="shared" si="0"/>
        <v>TỐT</v>
      </c>
      <c r="K12" s="285">
        <f aca="true" t="shared" si="1" ref="K12:K75">(G12+I12)/2</f>
        <v>77.5</v>
      </c>
      <c r="L12" s="286" t="str">
        <f t="shared" si="0"/>
        <v>KHÁ</v>
      </c>
      <c r="M12" s="286"/>
      <c r="N12" s="319"/>
      <c r="O12" s="180"/>
      <c r="P12" s="170"/>
      <c r="Q12" s="100"/>
      <c r="V12" s="181"/>
      <c r="W12" s="181"/>
    </row>
    <row r="13" spans="1:23" ht="21.75" customHeight="1">
      <c r="A13" s="280">
        <v>3</v>
      </c>
      <c r="B13" s="304">
        <v>172526913</v>
      </c>
      <c r="C13" s="281" t="s">
        <v>1170</v>
      </c>
      <c r="D13" s="282" t="s">
        <v>93</v>
      </c>
      <c r="E13" s="283" t="s">
        <v>1171</v>
      </c>
      <c r="F13" s="284" t="s">
        <v>1169</v>
      </c>
      <c r="G13" s="285">
        <v>85</v>
      </c>
      <c r="H13" s="286" t="str">
        <f t="shared" si="0"/>
        <v>TỐT</v>
      </c>
      <c r="I13" s="285">
        <v>88</v>
      </c>
      <c r="J13" s="286" t="str">
        <f t="shared" si="0"/>
        <v>TỐT</v>
      </c>
      <c r="K13" s="285">
        <f t="shared" si="1"/>
        <v>86.5</v>
      </c>
      <c r="L13" s="286" t="str">
        <f t="shared" si="0"/>
        <v>TỐT</v>
      </c>
      <c r="M13" s="286"/>
      <c r="N13" s="319"/>
      <c r="O13" s="180"/>
      <c r="P13" s="170"/>
      <c r="Q13" s="180"/>
      <c r="V13" s="181"/>
      <c r="W13" s="181"/>
    </row>
    <row r="14" spans="1:23" ht="21.75" customHeight="1">
      <c r="A14" s="280">
        <v>4</v>
      </c>
      <c r="B14" s="304">
        <v>172526914</v>
      </c>
      <c r="C14" s="281" t="s">
        <v>1172</v>
      </c>
      <c r="D14" s="282" t="s">
        <v>93</v>
      </c>
      <c r="E14" s="283" t="s">
        <v>1173</v>
      </c>
      <c r="F14" s="284" t="s">
        <v>1169</v>
      </c>
      <c r="G14" s="285">
        <v>90</v>
      </c>
      <c r="H14" s="286" t="str">
        <f t="shared" si="0"/>
        <v>X SẮC</v>
      </c>
      <c r="I14" s="285">
        <v>90</v>
      </c>
      <c r="J14" s="286" t="str">
        <f t="shared" si="0"/>
        <v>X SẮC</v>
      </c>
      <c r="K14" s="285">
        <f t="shared" si="1"/>
        <v>90</v>
      </c>
      <c r="L14" s="286" t="str">
        <f t="shared" si="0"/>
        <v>X SẮC</v>
      </c>
      <c r="M14" s="286"/>
      <c r="N14" s="319"/>
      <c r="O14" s="180"/>
      <c r="P14" s="170"/>
      <c r="Q14" s="180"/>
      <c r="V14" s="181"/>
      <c r="W14" s="181"/>
    </row>
    <row r="15" spans="1:23" ht="21.75" customHeight="1">
      <c r="A15" s="280">
        <v>5</v>
      </c>
      <c r="B15" s="304">
        <v>172526915</v>
      </c>
      <c r="C15" s="281" t="s">
        <v>1174</v>
      </c>
      <c r="D15" s="282" t="s">
        <v>93</v>
      </c>
      <c r="E15" s="283" t="s">
        <v>1020</v>
      </c>
      <c r="F15" s="284" t="s">
        <v>1169</v>
      </c>
      <c r="G15" s="285">
        <v>100</v>
      </c>
      <c r="H15" s="286" t="str">
        <f t="shared" si="0"/>
        <v>X SẮC</v>
      </c>
      <c r="I15" s="285">
        <v>83</v>
      </c>
      <c r="J15" s="286" t="str">
        <f t="shared" si="0"/>
        <v>TỐT</v>
      </c>
      <c r="K15" s="285">
        <f t="shared" si="1"/>
        <v>91.5</v>
      </c>
      <c r="L15" s="286" t="str">
        <f t="shared" si="0"/>
        <v>X SẮC</v>
      </c>
      <c r="M15" s="286"/>
      <c r="N15" s="319"/>
      <c r="O15" s="180"/>
      <c r="P15" s="170"/>
      <c r="Q15" s="180"/>
      <c r="V15" s="181"/>
      <c r="W15" s="181"/>
    </row>
    <row r="16" spans="1:23" ht="21.75" customHeight="1">
      <c r="A16" s="280">
        <v>6</v>
      </c>
      <c r="B16" s="304">
        <v>172526916</v>
      </c>
      <c r="C16" s="281" t="s">
        <v>173</v>
      </c>
      <c r="D16" s="282" t="s">
        <v>93</v>
      </c>
      <c r="E16" s="283" t="s">
        <v>764</v>
      </c>
      <c r="F16" s="284" t="s">
        <v>1169</v>
      </c>
      <c r="G16" s="285">
        <v>100</v>
      </c>
      <c r="H16" s="286" t="str">
        <f t="shared" si="0"/>
        <v>X SẮC</v>
      </c>
      <c r="I16" s="285">
        <v>95</v>
      </c>
      <c r="J16" s="286" t="str">
        <f t="shared" si="0"/>
        <v>X SẮC</v>
      </c>
      <c r="K16" s="285">
        <f t="shared" si="1"/>
        <v>97.5</v>
      </c>
      <c r="L16" s="286" t="str">
        <f t="shared" si="0"/>
        <v>X SẮC</v>
      </c>
      <c r="M16" s="286"/>
      <c r="N16" s="319"/>
      <c r="O16" s="180"/>
      <c r="P16" s="170"/>
      <c r="Q16" s="180"/>
      <c r="V16" s="181"/>
      <c r="W16" s="181"/>
    </row>
    <row r="17" spans="1:23" ht="21.75" customHeight="1">
      <c r="A17" s="280">
        <v>7</v>
      </c>
      <c r="B17" s="304">
        <v>172526918</v>
      </c>
      <c r="C17" s="281" t="s">
        <v>1175</v>
      </c>
      <c r="D17" s="282" t="s">
        <v>1176</v>
      </c>
      <c r="E17" s="283" t="s">
        <v>1177</v>
      </c>
      <c r="F17" s="284" t="s">
        <v>1169</v>
      </c>
      <c r="G17" s="285">
        <v>75</v>
      </c>
      <c r="H17" s="286" t="str">
        <f t="shared" si="0"/>
        <v>KHÁ</v>
      </c>
      <c r="I17" s="285">
        <v>75</v>
      </c>
      <c r="J17" s="286" t="str">
        <f t="shared" si="0"/>
        <v>KHÁ</v>
      </c>
      <c r="K17" s="285">
        <f t="shared" si="1"/>
        <v>75</v>
      </c>
      <c r="L17" s="286" t="str">
        <f t="shared" si="0"/>
        <v>KHÁ</v>
      </c>
      <c r="M17" s="286"/>
      <c r="N17" s="319"/>
      <c r="O17" s="180"/>
      <c r="P17" s="170"/>
      <c r="Q17" s="180"/>
      <c r="V17" s="181"/>
      <c r="W17" s="181"/>
    </row>
    <row r="18" spans="1:23" ht="21.75" customHeight="1">
      <c r="A18" s="280">
        <v>8</v>
      </c>
      <c r="B18" s="304">
        <v>172526919</v>
      </c>
      <c r="C18" s="281" t="s">
        <v>1178</v>
      </c>
      <c r="D18" s="282" t="s">
        <v>1179</v>
      </c>
      <c r="E18" s="283" t="s">
        <v>1136</v>
      </c>
      <c r="F18" s="284" t="s">
        <v>1169</v>
      </c>
      <c r="G18" s="285">
        <v>75</v>
      </c>
      <c r="H18" s="286" t="str">
        <f t="shared" si="0"/>
        <v>KHÁ</v>
      </c>
      <c r="I18" s="285">
        <v>75</v>
      </c>
      <c r="J18" s="286" t="str">
        <f t="shared" si="0"/>
        <v>KHÁ</v>
      </c>
      <c r="K18" s="285">
        <f t="shared" si="1"/>
        <v>75</v>
      </c>
      <c r="L18" s="286" t="str">
        <f t="shared" si="0"/>
        <v>KHÁ</v>
      </c>
      <c r="M18" s="286"/>
      <c r="N18" s="319"/>
      <c r="O18" s="180"/>
      <c r="P18" s="170"/>
      <c r="Q18" s="180"/>
      <c r="V18" s="181"/>
      <c r="W18" s="181"/>
    </row>
    <row r="19" spans="1:23" ht="21.75" customHeight="1">
      <c r="A19" s="280">
        <v>9</v>
      </c>
      <c r="B19" s="304">
        <v>172526920</v>
      </c>
      <c r="C19" s="281" t="s">
        <v>779</v>
      </c>
      <c r="D19" s="282" t="s">
        <v>1180</v>
      </c>
      <c r="E19" s="283" t="s">
        <v>1083</v>
      </c>
      <c r="F19" s="284" t="s">
        <v>1169</v>
      </c>
      <c r="G19" s="285">
        <v>75</v>
      </c>
      <c r="H19" s="286" t="str">
        <f t="shared" si="0"/>
        <v>KHÁ</v>
      </c>
      <c r="I19" s="285">
        <v>78</v>
      </c>
      <c r="J19" s="286" t="str">
        <f t="shared" si="0"/>
        <v>KHÁ</v>
      </c>
      <c r="K19" s="285">
        <f t="shared" si="1"/>
        <v>76.5</v>
      </c>
      <c r="L19" s="286" t="str">
        <f t="shared" si="0"/>
        <v>KHÁ</v>
      </c>
      <c r="M19" s="286"/>
      <c r="N19" s="319"/>
      <c r="O19" s="180"/>
      <c r="P19" s="170"/>
      <c r="Q19" s="180"/>
      <c r="V19" s="181"/>
      <c r="W19" s="181"/>
    </row>
    <row r="20" spans="1:23" ht="21.75" customHeight="1">
      <c r="A20" s="280">
        <v>10</v>
      </c>
      <c r="B20" s="304">
        <v>172526922</v>
      </c>
      <c r="C20" s="281" t="s">
        <v>1181</v>
      </c>
      <c r="D20" s="282" t="s">
        <v>1182</v>
      </c>
      <c r="E20" s="283" t="s">
        <v>1183</v>
      </c>
      <c r="F20" s="284" t="s">
        <v>1169</v>
      </c>
      <c r="G20" s="285">
        <v>80</v>
      </c>
      <c r="H20" s="286" t="str">
        <f t="shared" si="0"/>
        <v>TỐT</v>
      </c>
      <c r="I20" s="285">
        <v>85</v>
      </c>
      <c r="J20" s="286" t="str">
        <f t="shared" si="0"/>
        <v>TỐT</v>
      </c>
      <c r="K20" s="285">
        <f t="shared" si="1"/>
        <v>82.5</v>
      </c>
      <c r="L20" s="286" t="str">
        <f t="shared" si="0"/>
        <v>TỐT</v>
      </c>
      <c r="M20" s="286"/>
      <c r="N20" s="319"/>
      <c r="O20" s="180"/>
      <c r="P20" s="170"/>
      <c r="V20" s="181"/>
      <c r="W20" s="181"/>
    </row>
    <row r="21" spans="1:23" ht="21.75" customHeight="1">
      <c r="A21" s="280">
        <v>11</v>
      </c>
      <c r="B21" s="304">
        <v>172526923</v>
      </c>
      <c r="C21" s="281" t="s">
        <v>1184</v>
      </c>
      <c r="D21" s="282" t="s">
        <v>1185</v>
      </c>
      <c r="E21" s="283" t="s">
        <v>381</v>
      </c>
      <c r="F21" s="284" t="s">
        <v>1169</v>
      </c>
      <c r="G21" s="285">
        <v>85</v>
      </c>
      <c r="H21" s="286" t="str">
        <f t="shared" si="0"/>
        <v>TỐT</v>
      </c>
      <c r="I21" s="285">
        <v>90</v>
      </c>
      <c r="J21" s="286" t="str">
        <f t="shared" si="0"/>
        <v>X SẮC</v>
      </c>
      <c r="K21" s="285">
        <f t="shared" si="1"/>
        <v>87.5</v>
      </c>
      <c r="L21" s="286" t="str">
        <f t="shared" si="0"/>
        <v>TỐT</v>
      </c>
      <c r="M21" s="286"/>
      <c r="N21" s="319"/>
      <c r="O21" s="180"/>
      <c r="P21" s="170"/>
      <c r="Q21" s="180"/>
      <c r="V21" s="181"/>
      <c r="W21" s="181"/>
    </row>
    <row r="22" spans="1:23" ht="21.75" customHeight="1">
      <c r="A22" s="280">
        <v>12</v>
      </c>
      <c r="B22" s="304">
        <v>172526925</v>
      </c>
      <c r="C22" s="281" t="s">
        <v>1186</v>
      </c>
      <c r="D22" s="282" t="s">
        <v>638</v>
      </c>
      <c r="E22" s="283" t="s">
        <v>835</v>
      </c>
      <c r="F22" s="284" t="s">
        <v>1169</v>
      </c>
      <c r="G22" s="285">
        <v>75</v>
      </c>
      <c r="H22" s="286" t="str">
        <f t="shared" si="0"/>
        <v>KHÁ</v>
      </c>
      <c r="I22" s="285">
        <v>85</v>
      </c>
      <c r="J22" s="286" t="str">
        <f t="shared" si="0"/>
        <v>TỐT</v>
      </c>
      <c r="K22" s="285">
        <f t="shared" si="1"/>
        <v>80</v>
      </c>
      <c r="L22" s="286" t="str">
        <f t="shared" si="0"/>
        <v>TỐT</v>
      </c>
      <c r="M22" s="286"/>
      <c r="N22" s="319"/>
      <c r="O22" s="180"/>
      <c r="P22" s="170"/>
      <c r="Q22" s="180"/>
      <c r="V22" s="181"/>
      <c r="W22" s="181"/>
    </row>
    <row r="23" spans="1:23" ht="21.75" customHeight="1">
      <c r="A23" s="280">
        <v>13</v>
      </c>
      <c r="B23" s="304">
        <v>172526926</v>
      </c>
      <c r="C23" s="281" t="s">
        <v>1187</v>
      </c>
      <c r="D23" s="282" t="s">
        <v>118</v>
      </c>
      <c r="E23" s="283" t="s">
        <v>1029</v>
      </c>
      <c r="F23" s="284" t="s">
        <v>1169</v>
      </c>
      <c r="G23" s="285">
        <v>85</v>
      </c>
      <c r="H23" s="286" t="str">
        <f t="shared" si="0"/>
        <v>TỐT</v>
      </c>
      <c r="I23" s="285">
        <v>85</v>
      </c>
      <c r="J23" s="286" t="str">
        <f t="shared" si="0"/>
        <v>TỐT</v>
      </c>
      <c r="K23" s="285">
        <f t="shared" si="1"/>
        <v>85</v>
      </c>
      <c r="L23" s="286" t="str">
        <f t="shared" si="0"/>
        <v>TỐT</v>
      </c>
      <c r="M23" s="286"/>
      <c r="N23" s="319"/>
      <c r="O23" s="180"/>
      <c r="P23" s="170"/>
      <c r="Q23" s="180"/>
      <c r="V23" s="181"/>
      <c r="W23" s="181"/>
    </row>
    <row r="24" spans="1:23" ht="21.75" customHeight="1">
      <c r="A24" s="280">
        <v>14</v>
      </c>
      <c r="B24" s="304">
        <v>172526930</v>
      </c>
      <c r="C24" s="281" t="s">
        <v>1155</v>
      </c>
      <c r="D24" s="282" t="s">
        <v>187</v>
      </c>
      <c r="E24" s="283" t="s">
        <v>1188</v>
      </c>
      <c r="F24" s="284" t="s">
        <v>1169</v>
      </c>
      <c r="G24" s="285">
        <v>85</v>
      </c>
      <c r="H24" s="286" t="str">
        <f t="shared" si="0"/>
        <v>TỐT</v>
      </c>
      <c r="I24" s="285">
        <v>88</v>
      </c>
      <c r="J24" s="286" t="str">
        <f t="shared" si="0"/>
        <v>TỐT</v>
      </c>
      <c r="K24" s="285">
        <f t="shared" si="1"/>
        <v>86.5</v>
      </c>
      <c r="L24" s="286" t="str">
        <f t="shared" si="0"/>
        <v>TỐT</v>
      </c>
      <c r="M24" s="286"/>
      <c r="N24" s="319"/>
      <c r="O24" s="180"/>
      <c r="P24" s="170"/>
      <c r="Q24" s="180"/>
      <c r="V24" s="181"/>
      <c r="W24" s="181"/>
    </row>
    <row r="25" spans="1:23" ht="21.75" customHeight="1">
      <c r="A25" s="280">
        <v>15</v>
      </c>
      <c r="B25" s="304">
        <v>172526931</v>
      </c>
      <c r="C25" s="281" t="s">
        <v>1189</v>
      </c>
      <c r="D25" s="282" t="s">
        <v>146</v>
      </c>
      <c r="E25" s="283" t="s">
        <v>1190</v>
      </c>
      <c r="F25" s="284" t="s">
        <v>1169</v>
      </c>
      <c r="G25" s="285">
        <v>85</v>
      </c>
      <c r="H25" s="286" t="str">
        <f t="shared" si="0"/>
        <v>TỐT</v>
      </c>
      <c r="I25" s="285">
        <v>85</v>
      </c>
      <c r="J25" s="286" t="str">
        <f t="shared" si="0"/>
        <v>TỐT</v>
      </c>
      <c r="K25" s="285">
        <f t="shared" si="1"/>
        <v>85</v>
      </c>
      <c r="L25" s="286" t="str">
        <f t="shared" si="0"/>
        <v>TỐT</v>
      </c>
      <c r="M25" s="286"/>
      <c r="N25" s="319"/>
      <c r="O25" s="180"/>
      <c r="P25" s="170"/>
      <c r="Q25" s="180"/>
      <c r="V25" s="181"/>
      <c r="W25" s="181"/>
    </row>
    <row r="26" spans="1:23" ht="21.75" customHeight="1">
      <c r="A26" s="280">
        <v>16</v>
      </c>
      <c r="B26" s="304">
        <v>172526933</v>
      </c>
      <c r="C26" s="281" t="s">
        <v>1191</v>
      </c>
      <c r="D26" s="282" t="s">
        <v>167</v>
      </c>
      <c r="E26" s="283" t="s">
        <v>1192</v>
      </c>
      <c r="F26" s="284" t="s">
        <v>1169</v>
      </c>
      <c r="G26" s="285">
        <v>85</v>
      </c>
      <c r="H26" s="286" t="str">
        <f t="shared" si="0"/>
        <v>TỐT</v>
      </c>
      <c r="I26" s="285">
        <v>88</v>
      </c>
      <c r="J26" s="286" t="str">
        <f t="shared" si="0"/>
        <v>TỐT</v>
      </c>
      <c r="K26" s="285">
        <f t="shared" si="1"/>
        <v>86.5</v>
      </c>
      <c r="L26" s="286" t="str">
        <f t="shared" si="0"/>
        <v>TỐT</v>
      </c>
      <c r="M26" s="286"/>
      <c r="N26" s="319"/>
      <c r="O26" s="180"/>
      <c r="P26" s="170"/>
      <c r="Q26" s="180"/>
      <c r="V26" s="181"/>
      <c r="W26" s="181"/>
    </row>
    <row r="27" spans="1:23" ht="21.75" customHeight="1">
      <c r="A27" s="280">
        <v>17</v>
      </c>
      <c r="B27" s="304">
        <v>172526934</v>
      </c>
      <c r="C27" s="281" t="s">
        <v>1193</v>
      </c>
      <c r="D27" s="282" t="s">
        <v>774</v>
      </c>
      <c r="E27" s="283" t="s">
        <v>1194</v>
      </c>
      <c r="F27" s="284" t="s">
        <v>1169</v>
      </c>
      <c r="G27" s="285">
        <v>95</v>
      </c>
      <c r="H27" s="286" t="str">
        <f t="shared" si="0"/>
        <v>X SẮC</v>
      </c>
      <c r="I27" s="285">
        <v>83</v>
      </c>
      <c r="J27" s="286" t="str">
        <f t="shared" si="0"/>
        <v>TỐT</v>
      </c>
      <c r="K27" s="285">
        <f t="shared" si="1"/>
        <v>89</v>
      </c>
      <c r="L27" s="286" t="str">
        <f t="shared" si="0"/>
        <v>TỐT</v>
      </c>
      <c r="M27" s="286"/>
      <c r="N27" s="319"/>
      <c r="O27" s="180"/>
      <c r="P27" s="170"/>
      <c r="Q27" s="180"/>
      <c r="V27" s="181"/>
      <c r="W27" s="181"/>
    </row>
    <row r="28" spans="1:23" ht="21.75" customHeight="1">
      <c r="A28" s="280">
        <v>18</v>
      </c>
      <c r="B28" s="304">
        <v>172526935</v>
      </c>
      <c r="C28" s="281" t="s">
        <v>1195</v>
      </c>
      <c r="D28" s="282" t="s">
        <v>337</v>
      </c>
      <c r="E28" s="283" t="s">
        <v>490</v>
      </c>
      <c r="F28" s="284" t="s">
        <v>1169</v>
      </c>
      <c r="G28" s="285">
        <v>85</v>
      </c>
      <c r="H28" s="286" t="str">
        <f t="shared" si="0"/>
        <v>TỐT</v>
      </c>
      <c r="I28" s="285">
        <v>85</v>
      </c>
      <c r="J28" s="286" t="str">
        <f t="shared" si="0"/>
        <v>TỐT</v>
      </c>
      <c r="K28" s="285">
        <f t="shared" si="1"/>
        <v>85</v>
      </c>
      <c r="L28" s="286" t="str">
        <f t="shared" si="0"/>
        <v>TỐT</v>
      </c>
      <c r="M28" s="286"/>
      <c r="N28" s="319"/>
      <c r="O28" s="180"/>
      <c r="P28" s="170"/>
      <c r="Q28" s="180"/>
      <c r="V28" s="181"/>
      <c r="W28" s="181"/>
    </row>
    <row r="29" spans="1:23" ht="21.75" customHeight="1">
      <c r="A29" s="280">
        <v>19</v>
      </c>
      <c r="B29" s="304">
        <v>172526936</v>
      </c>
      <c r="C29" s="281" t="s">
        <v>1058</v>
      </c>
      <c r="D29" s="282" t="s">
        <v>120</v>
      </c>
      <c r="E29" s="283" t="s">
        <v>1196</v>
      </c>
      <c r="F29" s="284" t="s">
        <v>1169</v>
      </c>
      <c r="G29" s="285">
        <v>85</v>
      </c>
      <c r="H29" s="286" t="str">
        <f t="shared" si="0"/>
        <v>TỐT</v>
      </c>
      <c r="I29" s="285">
        <v>85</v>
      </c>
      <c r="J29" s="286" t="str">
        <f t="shared" si="0"/>
        <v>TỐT</v>
      </c>
      <c r="K29" s="285">
        <f t="shared" si="1"/>
        <v>85</v>
      </c>
      <c r="L29" s="286" t="str">
        <f t="shared" si="0"/>
        <v>TỐT</v>
      </c>
      <c r="M29" s="286"/>
      <c r="N29" s="319"/>
      <c r="O29" s="180"/>
      <c r="P29" s="170"/>
      <c r="V29" s="181"/>
      <c r="W29" s="181"/>
    </row>
    <row r="30" spans="1:23" ht="21.75" customHeight="1">
      <c r="A30" s="280">
        <v>20</v>
      </c>
      <c r="B30" s="304">
        <v>172526937</v>
      </c>
      <c r="C30" s="281" t="s">
        <v>1197</v>
      </c>
      <c r="D30" s="282" t="s">
        <v>104</v>
      </c>
      <c r="E30" s="283" t="s">
        <v>1198</v>
      </c>
      <c r="F30" s="284" t="s">
        <v>1169</v>
      </c>
      <c r="G30" s="285">
        <v>85</v>
      </c>
      <c r="H30" s="286" t="str">
        <f t="shared" si="0"/>
        <v>TỐT</v>
      </c>
      <c r="I30" s="285">
        <v>83</v>
      </c>
      <c r="J30" s="286" t="str">
        <f t="shared" si="0"/>
        <v>TỐT</v>
      </c>
      <c r="K30" s="285">
        <f t="shared" si="1"/>
        <v>84</v>
      </c>
      <c r="L30" s="286" t="str">
        <f t="shared" si="0"/>
        <v>TỐT</v>
      </c>
      <c r="M30" s="286"/>
      <c r="N30" s="319"/>
      <c r="O30" s="180"/>
      <c r="P30" s="170"/>
      <c r="V30" s="181"/>
      <c r="W30" s="181"/>
    </row>
    <row r="31" spans="1:23" ht="21.75" customHeight="1">
      <c r="A31" s="280">
        <v>21</v>
      </c>
      <c r="B31" s="304">
        <v>172526938</v>
      </c>
      <c r="C31" s="281" t="s">
        <v>1199</v>
      </c>
      <c r="D31" s="282" t="s">
        <v>164</v>
      </c>
      <c r="E31" s="283" t="s">
        <v>914</v>
      </c>
      <c r="F31" s="284" t="s">
        <v>1169</v>
      </c>
      <c r="G31" s="285">
        <v>85</v>
      </c>
      <c r="H31" s="286" t="str">
        <f t="shared" si="0"/>
        <v>TỐT</v>
      </c>
      <c r="I31" s="285">
        <v>75</v>
      </c>
      <c r="J31" s="286" t="str">
        <f t="shared" si="0"/>
        <v>KHÁ</v>
      </c>
      <c r="K31" s="285">
        <f t="shared" si="1"/>
        <v>80</v>
      </c>
      <c r="L31" s="286" t="str">
        <f t="shared" si="0"/>
        <v>TỐT</v>
      </c>
      <c r="M31" s="286"/>
      <c r="N31" s="319"/>
      <c r="O31" s="180"/>
      <c r="P31" s="170"/>
      <c r="Q31" s="180"/>
      <c r="V31" s="181"/>
      <c r="W31" s="181"/>
    </row>
    <row r="32" spans="1:23" ht="21.75" customHeight="1">
      <c r="A32" s="280">
        <v>22</v>
      </c>
      <c r="B32" s="304">
        <v>172526939</v>
      </c>
      <c r="C32" s="281" t="s">
        <v>1200</v>
      </c>
      <c r="D32" s="282" t="s">
        <v>570</v>
      </c>
      <c r="E32" s="283" t="s">
        <v>1201</v>
      </c>
      <c r="F32" s="284" t="s">
        <v>1169</v>
      </c>
      <c r="G32" s="285">
        <v>90</v>
      </c>
      <c r="H32" s="286" t="str">
        <f t="shared" si="0"/>
        <v>X SẮC</v>
      </c>
      <c r="I32" s="285">
        <v>90</v>
      </c>
      <c r="J32" s="286" t="str">
        <f t="shared" si="0"/>
        <v>X SẮC</v>
      </c>
      <c r="K32" s="285">
        <f t="shared" si="1"/>
        <v>90</v>
      </c>
      <c r="L32" s="286" t="str">
        <f t="shared" si="0"/>
        <v>X SẮC</v>
      </c>
      <c r="M32" s="286"/>
      <c r="N32" s="319"/>
      <c r="O32" s="180"/>
      <c r="P32" s="170"/>
      <c r="Q32" s="180"/>
      <c r="V32" s="181"/>
      <c r="W32" s="181"/>
    </row>
    <row r="33" spans="1:23" ht="21.75" customHeight="1">
      <c r="A33" s="280">
        <v>23</v>
      </c>
      <c r="B33" s="304">
        <v>172526941</v>
      </c>
      <c r="C33" s="281" t="s">
        <v>1202</v>
      </c>
      <c r="D33" s="282" t="s">
        <v>347</v>
      </c>
      <c r="E33" s="283" t="s">
        <v>922</v>
      </c>
      <c r="F33" s="284" t="s">
        <v>1169</v>
      </c>
      <c r="G33" s="285">
        <v>95</v>
      </c>
      <c r="H33" s="286" t="str">
        <f t="shared" si="0"/>
        <v>X SẮC</v>
      </c>
      <c r="I33" s="285">
        <v>90</v>
      </c>
      <c r="J33" s="286" t="str">
        <f t="shared" si="0"/>
        <v>X SẮC</v>
      </c>
      <c r="K33" s="285">
        <f t="shared" si="1"/>
        <v>92.5</v>
      </c>
      <c r="L33" s="286" t="str">
        <f t="shared" si="0"/>
        <v>X SẮC</v>
      </c>
      <c r="M33" s="286"/>
      <c r="N33" s="319"/>
      <c r="O33" s="180"/>
      <c r="P33" s="170"/>
      <c r="Q33" s="180"/>
      <c r="V33" s="181"/>
      <c r="W33" s="181"/>
    </row>
    <row r="34" spans="1:23" ht="21.75" customHeight="1">
      <c r="A34" s="280">
        <v>24</v>
      </c>
      <c r="B34" s="304">
        <v>172526942</v>
      </c>
      <c r="C34" s="281" t="s">
        <v>1203</v>
      </c>
      <c r="D34" s="282" t="s">
        <v>347</v>
      </c>
      <c r="E34" s="283" t="s">
        <v>766</v>
      </c>
      <c r="F34" s="284" t="s">
        <v>1169</v>
      </c>
      <c r="G34" s="285">
        <v>85</v>
      </c>
      <c r="H34" s="286" t="str">
        <f t="shared" si="0"/>
        <v>TỐT</v>
      </c>
      <c r="I34" s="285">
        <v>88</v>
      </c>
      <c r="J34" s="286" t="str">
        <f t="shared" si="0"/>
        <v>TỐT</v>
      </c>
      <c r="K34" s="285">
        <f t="shared" si="1"/>
        <v>86.5</v>
      </c>
      <c r="L34" s="286" t="str">
        <f t="shared" si="0"/>
        <v>TỐT</v>
      </c>
      <c r="M34" s="286"/>
      <c r="N34" s="319"/>
      <c r="O34" s="180"/>
      <c r="P34" s="170"/>
      <c r="Q34" s="180"/>
      <c r="V34" s="181"/>
      <c r="W34" s="181"/>
    </row>
    <row r="35" spans="1:23" ht="21.75" customHeight="1">
      <c r="A35" s="280">
        <v>25</v>
      </c>
      <c r="B35" s="304">
        <v>172526949</v>
      </c>
      <c r="C35" s="281" t="s">
        <v>1204</v>
      </c>
      <c r="D35" s="282" t="s">
        <v>119</v>
      </c>
      <c r="E35" s="283" t="s">
        <v>933</v>
      </c>
      <c r="F35" s="284" t="s">
        <v>1169</v>
      </c>
      <c r="G35" s="285">
        <v>83</v>
      </c>
      <c r="H35" s="286" t="str">
        <f t="shared" si="0"/>
        <v>TỐT</v>
      </c>
      <c r="I35" s="285">
        <v>85</v>
      </c>
      <c r="J35" s="286" t="str">
        <f t="shared" si="0"/>
        <v>TỐT</v>
      </c>
      <c r="K35" s="285">
        <f t="shared" si="1"/>
        <v>84</v>
      </c>
      <c r="L35" s="286" t="str">
        <f t="shared" si="0"/>
        <v>TỐT</v>
      </c>
      <c r="M35" s="286"/>
      <c r="N35" s="319"/>
      <c r="O35" s="180"/>
      <c r="P35" s="170"/>
      <c r="Q35" s="180"/>
      <c r="V35" s="181"/>
      <c r="W35" s="181"/>
    </row>
    <row r="36" spans="1:23" ht="21.75" customHeight="1">
      <c r="A36" s="280">
        <v>26</v>
      </c>
      <c r="B36" s="304">
        <v>172526951</v>
      </c>
      <c r="C36" s="281" t="s">
        <v>375</v>
      </c>
      <c r="D36" s="282" t="s">
        <v>96</v>
      </c>
      <c r="E36" s="283" t="s">
        <v>928</v>
      </c>
      <c r="F36" s="284" t="s">
        <v>1169</v>
      </c>
      <c r="G36" s="285">
        <v>90</v>
      </c>
      <c r="H36" s="286" t="str">
        <f t="shared" si="0"/>
        <v>X SẮC</v>
      </c>
      <c r="I36" s="285">
        <v>90</v>
      </c>
      <c r="J36" s="286" t="str">
        <f t="shared" si="0"/>
        <v>X SẮC</v>
      </c>
      <c r="K36" s="285">
        <f t="shared" si="1"/>
        <v>90</v>
      </c>
      <c r="L36" s="286" t="str">
        <f t="shared" si="0"/>
        <v>X SẮC</v>
      </c>
      <c r="M36" s="286"/>
      <c r="N36" s="319"/>
      <c r="O36" s="180"/>
      <c r="P36" s="170"/>
      <c r="Q36" s="180"/>
      <c r="V36" s="181"/>
      <c r="W36" s="181"/>
    </row>
    <row r="37" spans="1:23" ht="21.75" customHeight="1">
      <c r="A37" s="280">
        <v>27</v>
      </c>
      <c r="B37" s="304">
        <v>172526983</v>
      </c>
      <c r="C37" s="281" t="s">
        <v>1205</v>
      </c>
      <c r="D37" s="282" t="s">
        <v>202</v>
      </c>
      <c r="E37" s="283" t="s">
        <v>1113</v>
      </c>
      <c r="F37" s="284" t="s">
        <v>1169</v>
      </c>
      <c r="G37" s="285">
        <v>85</v>
      </c>
      <c r="H37" s="286" t="str">
        <f t="shared" si="0"/>
        <v>TỐT</v>
      </c>
      <c r="I37" s="285">
        <v>90</v>
      </c>
      <c r="J37" s="286" t="str">
        <f t="shared" si="0"/>
        <v>X SẮC</v>
      </c>
      <c r="K37" s="285">
        <f t="shared" si="1"/>
        <v>87.5</v>
      </c>
      <c r="L37" s="286" t="str">
        <f t="shared" si="0"/>
        <v>TỐT</v>
      </c>
      <c r="M37" s="286"/>
      <c r="N37" s="319"/>
      <c r="O37" s="180"/>
      <c r="P37" s="170"/>
      <c r="Q37" s="180"/>
      <c r="V37" s="181"/>
      <c r="W37" s="181"/>
    </row>
    <row r="38" spans="1:23" ht="21.75" customHeight="1">
      <c r="A38" s="280">
        <v>28</v>
      </c>
      <c r="B38" s="304">
        <v>172528876</v>
      </c>
      <c r="C38" s="281" t="s">
        <v>1206</v>
      </c>
      <c r="D38" s="282" t="s">
        <v>160</v>
      </c>
      <c r="E38" s="283" t="s">
        <v>706</v>
      </c>
      <c r="F38" s="284" t="s">
        <v>1169</v>
      </c>
      <c r="G38" s="285">
        <v>83</v>
      </c>
      <c r="H38" s="286" t="str">
        <f t="shared" si="0"/>
        <v>TỐT</v>
      </c>
      <c r="I38" s="285">
        <v>90</v>
      </c>
      <c r="J38" s="286" t="str">
        <f t="shared" si="0"/>
        <v>X SẮC</v>
      </c>
      <c r="K38" s="285">
        <f t="shared" si="1"/>
        <v>86.5</v>
      </c>
      <c r="L38" s="286" t="str">
        <f t="shared" si="0"/>
        <v>TỐT</v>
      </c>
      <c r="M38" s="286"/>
      <c r="N38" s="319"/>
      <c r="O38" s="180"/>
      <c r="P38" s="170"/>
      <c r="V38" s="181"/>
      <c r="W38" s="181"/>
    </row>
    <row r="39" spans="1:21" ht="21.75" customHeight="1">
      <c r="A39" s="280">
        <v>29</v>
      </c>
      <c r="B39" s="304">
        <v>162354089</v>
      </c>
      <c r="C39" s="281" t="s">
        <v>2000</v>
      </c>
      <c r="D39" s="282" t="s">
        <v>102</v>
      </c>
      <c r="E39" s="338">
        <v>33775</v>
      </c>
      <c r="F39" s="284" t="s">
        <v>2001</v>
      </c>
      <c r="G39" s="285">
        <v>90</v>
      </c>
      <c r="H39" s="286" t="str">
        <f t="shared" si="0"/>
        <v>X SẮC</v>
      </c>
      <c r="I39" s="285">
        <v>88</v>
      </c>
      <c r="J39" s="286" t="str">
        <f t="shared" si="0"/>
        <v>TỐT</v>
      </c>
      <c r="K39" s="285">
        <f t="shared" si="1"/>
        <v>89</v>
      </c>
      <c r="L39" s="286" t="str">
        <f t="shared" si="0"/>
        <v>TỐT</v>
      </c>
      <c r="M39" s="286"/>
      <c r="N39" s="319"/>
      <c r="O39" s="3"/>
      <c r="R39" s="182"/>
      <c r="S39" s="82"/>
      <c r="T39" s="3"/>
      <c r="U39" s="3"/>
    </row>
    <row r="40" spans="1:21" ht="21.75" customHeight="1">
      <c r="A40" s="280">
        <v>30</v>
      </c>
      <c r="B40" s="304">
        <v>172348271</v>
      </c>
      <c r="C40" s="281" t="s">
        <v>1207</v>
      </c>
      <c r="D40" s="282" t="s">
        <v>97</v>
      </c>
      <c r="E40" s="283" t="s">
        <v>359</v>
      </c>
      <c r="F40" s="284" t="s">
        <v>1208</v>
      </c>
      <c r="G40" s="285">
        <v>100</v>
      </c>
      <c r="H40" s="286" t="str">
        <f t="shared" si="0"/>
        <v>X SẮC</v>
      </c>
      <c r="I40" s="285">
        <v>100</v>
      </c>
      <c r="J40" s="286" t="str">
        <f t="shared" si="0"/>
        <v>X SẮC</v>
      </c>
      <c r="K40" s="285">
        <f t="shared" si="1"/>
        <v>100</v>
      </c>
      <c r="L40" s="286" t="str">
        <f t="shared" si="0"/>
        <v>X SẮC</v>
      </c>
      <c r="M40" s="286"/>
      <c r="N40" s="319"/>
      <c r="O40" s="170"/>
      <c r="P40" s="12"/>
      <c r="Q40" s="10"/>
      <c r="R40" s="81"/>
      <c r="S40" s="82"/>
      <c r="T40" s="3"/>
      <c r="U40" s="3"/>
    </row>
    <row r="41" spans="1:21" ht="21.75" customHeight="1">
      <c r="A41" s="280">
        <v>31</v>
      </c>
      <c r="B41" s="304">
        <v>172526944</v>
      </c>
      <c r="C41" s="281" t="s">
        <v>1209</v>
      </c>
      <c r="D41" s="282" t="s">
        <v>1210</v>
      </c>
      <c r="E41" s="283" t="s">
        <v>926</v>
      </c>
      <c r="F41" s="284" t="s">
        <v>1208</v>
      </c>
      <c r="G41" s="285">
        <v>95</v>
      </c>
      <c r="H41" s="286" t="str">
        <f t="shared" si="0"/>
        <v>X SẮC</v>
      </c>
      <c r="I41" s="285">
        <v>92</v>
      </c>
      <c r="J41" s="286" t="str">
        <f t="shared" si="0"/>
        <v>X SẮC</v>
      </c>
      <c r="K41" s="285">
        <f t="shared" si="1"/>
        <v>93.5</v>
      </c>
      <c r="L41" s="286" t="str">
        <f t="shared" si="0"/>
        <v>X SẮC</v>
      </c>
      <c r="M41" s="286"/>
      <c r="N41" s="319"/>
      <c r="O41" s="170"/>
      <c r="P41" s="12"/>
      <c r="Q41" s="12"/>
      <c r="R41" s="63"/>
      <c r="S41" s="82"/>
      <c r="T41" s="3"/>
      <c r="U41" s="3"/>
    </row>
    <row r="42" spans="1:21" ht="21.75" customHeight="1">
      <c r="A42" s="280">
        <v>32</v>
      </c>
      <c r="B42" s="304">
        <v>172526945</v>
      </c>
      <c r="C42" s="281" t="s">
        <v>375</v>
      </c>
      <c r="D42" s="282" t="s">
        <v>1211</v>
      </c>
      <c r="E42" s="283" t="s">
        <v>1212</v>
      </c>
      <c r="F42" s="284" t="s">
        <v>1208</v>
      </c>
      <c r="G42" s="285">
        <v>91</v>
      </c>
      <c r="H42" s="286" t="str">
        <f t="shared" si="0"/>
        <v>X SẮC</v>
      </c>
      <c r="I42" s="285">
        <v>89</v>
      </c>
      <c r="J42" s="286" t="str">
        <f t="shared" si="0"/>
        <v>TỐT</v>
      </c>
      <c r="K42" s="285">
        <f t="shared" si="1"/>
        <v>90</v>
      </c>
      <c r="L42" s="286" t="str">
        <f t="shared" si="0"/>
        <v>X SẮC</v>
      </c>
      <c r="M42" s="286"/>
      <c r="N42" s="319"/>
      <c r="O42" s="3"/>
      <c r="P42" s="12"/>
      <c r="Q42" s="12"/>
      <c r="R42" s="63"/>
      <c r="S42" s="82"/>
      <c r="T42" s="3"/>
      <c r="U42" s="3"/>
    </row>
    <row r="43" spans="1:21" ht="21.75" customHeight="1">
      <c r="A43" s="280">
        <v>33</v>
      </c>
      <c r="B43" s="304">
        <v>172526946</v>
      </c>
      <c r="C43" s="281" t="s">
        <v>1191</v>
      </c>
      <c r="D43" s="282" t="s">
        <v>119</v>
      </c>
      <c r="E43" s="283" t="s">
        <v>914</v>
      </c>
      <c r="F43" s="284" t="s">
        <v>1208</v>
      </c>
      <c r="G43" s="285">
        <v>88</v>
      </c>
      <c r="H43" s="286" t="str">
        <f t="shared" si="0"/>
        <v>TỐT</v>
      </c>
      <c r="I43" s="285">
        <v>88</v>
      </c>
      <c r="J43" s="286" t="str">
        <f t="shared" si="0"/>
        <v>TỐT</v>
      </c>
      <c r="K43" s="285">
        <f t="shared" si="1"/>
        <v>88</v>
      </c>
      <c r="L43" s="286" t="str">
        <f t="shared" si="0"/>
        <v>TỐT</v>
      </c>
      <c r="M43" s="286"/>
      <c r="N43" s="319"/>
      <c r="O43" s="170"/>
      <c r="P43" s="12"/>
      <c r="Q43" s="12"/>
      <c r="R43" s="63"/>
      <c r="S43" s="82"/>
      <c r="T43" s="3"/>
      <c r="U43" s="3"/>
    </row>
    <row r="44" spans="1:21" ht="21.75" customHeight="1">
      <c r="A44" s="280">
        <v>34</v>
      </c>
      <c r="B44" s="304">
        <v>172526947</v>
      </c>
      <c r="C44" s="281" t="s">
        <v>1213</v>
      </c>
      <c r="D44" s="282" t="s">
        <v>119</v>
      </c>
      <c r="E44" s="283" t="s">
        <v>1214</v>
      </c>
      <c r="F44" s="284" t="s">
        <v>1208</v>
      </c>
      <c r="G44" s="285">
        <v>95</v>
      </c>
      <c r="H44" s="286" t="str">
        <f t="shared" si="0"/>
        <v>X SẮC</v>
      </c>
      <c r="I44" s="285">
        <v>92</v>
      </c>
      <c r="J44" s="286" t="str">
        <f t="shared" si="0"/>
        <v>X SẮC</v>
      </c>
      <c r="K44" s="285">
        <f t="shared" si="1"/>
        <v>93.5</v>
      </c>
      <c r="L44" s="286" t="str">
        <f t="shared" si="0"/>
        <v>X SẮC</v>
      </c>
      <c r="M44" s="286"/>
      <c r="N44" s="319"/>
      <c r="O44" s="170"/>
      <c r="P44" s="12"/>
      <c r="Q44" s="12"/>
      <c r="R44" s="63"/>
      <c r="S44" s="82"/>
      <c r="T44" s="3"/>
      <c r="U44" s="3"/>
    </row>
    <row r="45" spans="1:21" ht="21.75" customHeight="1">
      <c r="A45" s="280">
        <v>35</v>
      </c>
      <c r="B45" s="304">
        <v>172526948</v>
      </c>
      <c r="C45" s="281" t="s">
        <v>1215</v>
      </c>
      <c r="D45" s="282" t="s">
        <v>119</v>
      </c>
      <c r="E45" s="283" t="s">
        <v>1216</v>
      </c>
      <c r="F45" s="284" t="s">
        <v>1208</v>
      </c>
      <c r="G45" s="285">
        <v>92</v>
      </c>
      <c r="H45" s="286" t="str">
        <f t="shared" si="0"/>
        <v>X SẮC</v>
      </c>
      <c r="I45" s="285">
        <v>89</v>
      </c>
      <c r="J45" s="286" t="str">
        <f t="shared" si="0"/>
        <v>TỐT</v>
      </c>
      <c r="K45" s="285">
        <f t="shared" si="1"/>
        <v>90.5</v>
      </c>
      <c r="L45" s="286" t="str">
        <f t="shared" si="0"/>
        <v>X SẮC</v>
      </c>
      <c r="M45" s="286"/>
      <c r="N45" s="319"/>
      <c r="O45" s="3"/>
      <c r="P45" s="12"/>
      <c r="Q45" s="12"/>
      <c r="R45" s="63"/>
      <c r="S45" s="128"/>
      <c r="T45" s="129"/>
      <c r="U45" s="129"/>
    </row>
    <row r="46" spans="1:21" ht="21.75" customHeight="1">
      <c r="A46" s="280">
        <v>36</v>
      </c>
      <c r="B46" s="304">
        <v>172526950</v>
      </c>
      <c r="C46" s="281" t="s">
        <v>1217</v>
      </c>
      <c r="D46" s="282" t="s">
        <v>96</v>
      </c>
      <c r="E46" s="283" t="s">
        <v>683</v>
      </c>
      <c r="F46" s="284" t="s">
        <v>1208</v>
      </c>
      <c r="G46" s="285">
        <v>95</v>
      </c>
      <c r="H46" s="286" t="str">
        <f t="shared" si="0"/>
        <v>X SẮC</v>
      </c>
      <c r="I46" s="285">
        <v>92</v>
      </c>
      <c r="J46" s="286" t="str">
        <f t="shared" si="0"/>
        <v>X SẮC</v>
      </c>
      <c r="K46" s="285">
        <f t="shared" si="1"/>
        <v>93.5</v>
      </c>
      <c r="L46" s="286" t="str">
        <f t="shared" si="0"/>
        <v>X SẮC</v>
      </c>
      <c r="M46" s="286"/>
      <c r="N46" s="319"/>
      <c r="O46" s="170"/>
      <c r="P46" s="12"/>
      <c r="Q46" s="12"/>
      <c r="R46" s="81"/>
      <c r="S46" s="128"/>
      <c r="T46" s="129"/>
      <c r="U46" s="129"/>
    </row>
    <row r="47" spans="1:21" ht="21.75" customHeight="1">
      <c r="A47" s="280">
        <v>37</v>
      </c>
      <c r="B47" s="304">
        <v>172526952</v>
      </c>
      <c r="C47" s="281" t="s">
        <v>1218</v>
      </c>
      <c r="D47" s="282" t="s">
        <v>168</v>
      </c>
      <c r="E47" s="283" t="s">
        <v>359</v>
      </c>
      <c r="F47" s="284" t="s">
        <v>1208</v>
      </c>
      <c r="G47" s="285">
        <v>90</v>
      </c>
      <c r="H47" s="286" t="str">
        <f t="shared" si="0"/>
        <v>X SẮC</v>
      </c>
      <c r="I47" s="285">
        <v>92</v>
      </c>
      <c r="J47" s="286" t="str">
        <f t="shared" si="0"/>
        <v>X SẮC</v>
      </c>
      <c r="K47" s="285">
        <f t="shared" si="1"/>
        <v>91</v>
      </c>
      <c r="L47" s="286" t="str">
        <f t="shared" si="0"/>
        <v>X SẮC</v>
      </c>
      <c r="M47" s="286"/>
      <c r="N47" s="319"/>
      <c r="O47" s="170"/>
      <c r="P47" s="12"/>
      <c r="Q47" s="12"/>
      <c r="R47" s="81"/>
      <c r="S47" s="128"/>
      <c r="T47" s="129"/>
      <c r="U47" s="129"/>
    </row>
    <row r="48" spans="1:21" ht="21.75" customHeight="1">
      <c r="A48" s="280">
        <v>38</v>
      </c>
      <c r="B48" s="304">
        <v>172526953</v>
      </c>
      <c r="C48" s="281" t="s">
        <v>201</v>
      </c>
      <c r="D48" s="282" t="s">
        <v>168</v>
      </c>
      <c r="E48" s="283" t="s">
        <v>675</v>
      </c>
      <c r="F48" s="284" t="s">
        <v>1208</v>
      </c>
      <c r="G48" s="285">
        <v>92</v>
      </c>
      <c r="H48" s="286" t="str">
        <f t="shared" si="0"/>
        <v>X SẮC</v>
      </c>
      <c r="I48" s="285">
        <v>89</v>
      </c>
      <c r="J48" s="286" t="str">
        <f t="shared" si="0"/>
        <v>TỐT</v>
      </c>
      <c r="K48" s="285">
        <f t="shared" si="1"/>
        <v>90.5</v>
      </c>
      <c r="L48" s="286" t="str">
        <f t="shared" si="0"/>
        <v>X SẮC</v>
      </c>
      <c r="M48" s="286"/>
      <c r="N48" s="319"/>
      <c r="O48" s="3"/>
      <c r="P48" s="12"/>
      <c r="Q48" s="12"/>
      <c r="R48" s="81"/>
      <c r="S48" s="128"/>
      <c r="T48" s="129"/>
      <c r="U48" s="129"/>
    </row>
    <row r="49" spans="1:21" ht="21.75" customHeight="1">
      <c r="A49" s="280">
        <v>39</v>
      </c>
      <c r="B49" s="304">
        <v>172526954</v>
      </c>
      <c r="C49" s="281" t="s">
        <v>1219</v>
      </c>
      <c r="D49" s="282" t="s">
        <v>1046</v>
      </c>
      <c r="E49" s="283" t="s">
        <v>1220</v>
      </c>
      <c r="F49" s="284" t="s">
        <v>1208</v>
      </c>
      <c r="G49" s="285">
        <v>98</v>
      </c>
      <c r="H49" s="286" t="str">
        <f t="shared" si="0"/>
        <v>X SẮC</v>
      </c>
      <c r="I49" s="285">
        <v>88</v>
      </c>
      <c r="J49" s="286" t="str">
        <f t="shared" si="0"/>
        <v>TỐT</v>
      </c>
      <c r="K49" s="285">
        <f t="shared" si="1"/>
        <v>93</v>
      </c>
      <c r="L49" s="286" t="str">
        <f t="shared" si="0"/>
        <v>X SẮC</v>
      </c>
      <c r="M49" s="286"/>
      <c r="N49" s="319"/>
      <c r="O49" s="170"/>
      <c r="P49" s="12"/>
      <c r="Q49" s="12"/>
      <c r="R49" s="63"/>
      <c r="S49" s="128"/>
      <c r="T49" s="129"/>
      <c r="U49" s="129"/>
    </row>
    <row r="50" spans="1:21" ht="21.75" customHeight="1">
      <c r="A50" s="280">
        <v>40</v>
      </c>
      <c r="B50" s="304">
        <v>172526955</v>
      </c>
      <c r="C50" s="281" t="s">
        <v>1221</v>
      </c>
      <c r="D50" s="282" t="s">
        <v>112</v>
      </c>
      <c r="E50" s="283" t="s">
        <v>1220</v>
      </c>
      <c r="F50" s="284" t="s">
        <v>1208</v>
      </c>
      <c r="G50" s="285">
        <v>71</v>
      </c>
      <c r="H50" s="286" t="str">
        <f t="shared" si="0"/>
        <v>KHÁ</v>
      </c>
      <c r="I50" s="285">
        <v>50</v>
      </c>
      <c r="J50" s="286" t="str">
        <f t="shared" si="0"/>
        <v>T. BÌNH</v>
      </c>
      <c r="K50" s="285">
        <f t="shared" si="1"/>
        <v>60.5</v>
      </c>
      <c r="L50" s="286" t="str">
        <f t="shared" si="0"/>
        <v>TB KHÁ</v>
      </c>
      <c r="M50" s="286"/>
      <c r="N50" s="319"/>
      <c r="O50" s="170"/>
      <c r="P50" s="12"/>
      <c r="Q50" s="12"/>
      <c r="R50" s="81"/>
      <c r="S50" s="128"/>
      <c r="T50" s="129"/>
      <c r="U50" s="129"/>
    </row>
    <row r="51" spans="1:21" ht="21.75" customHeight="1">
      <c r="A51" s="280">
        <v>41</v>
      </c>
      <c r="B51" s="304">
        <v>172526957</v>
      </c>
      <c r="C51" s="281" t="s">
        <v>996</v>
      </c>
      <c r="D51" s="282" t="s">
        <v>152</v>
      </c>
      <c r="E51" s="283" t="s">
        <v>942</v>
      </c>
      <c r="F51" s="284" t="s">
        <v>1208</v>
      </c>
      <c r="G51" s="285">
        <v>90</v>
      </c>
      <c r="H51" s="286" t="str">
        <f t="shared" si="0"/>
        <v>X SẮC</v>
      </c>
      <c r="I51" s="285">
        <v>89</v>
      </c>
      <c r="J51" s="286" t="str">
        <f t="shared" si="0"/>
        <v>TỐT</v>
      </c>
      <c r="K51" s="285">
        <f t="shared" si="1"/>
        <v>89.5</v>
      </c>
      <c r="L51" s="286" t="str">
        <f t="shared" si="0"/>
        <v>TỐT</v>
      </c>
      <c r="M51" s="286"/>
      <c r="N51" s="319"/>
      <c r="O51" s="3"/>
      <c r="P51" s="12"/>
      <c r="Q51" s="12"/>
      <c r="R51" s="63"/>
      <c r="S51" s="128"/>
      <c r="T51" s="129"/>
      <c r="U51" s="129"/>
    </row>
    <row r="52" spans="1:21" ht="21.75" customHeight="1">
      <c r="A52" s="280">
        <v>42</v>
      </c>
      <c r="B52" s="304">
        <v>172526958</v>
      </c>
      <c r="C52" s="281" t="s">
        <v>791</v>
      </c>
      <c r="D52" s="282" t="s">
        <v>28</v>
      </c>
      <c r="E52" s="283" t="s">
        <v>870</v>
      </c>
      <c r="F52" s="284" t="s">
        <v>1208</v>
      </c>
      <c r="G52" s="285">
        <v>89</v>
      </c>
      <c r="H52" s="286" t="str">
        <f t="shared" si="0"/>
        <v>TỐT</v>
      </c>
      <c r="I52" s="285">
        <v>89</v>
      </c>
      <c r="J52" s="286" t="str">
        <f t="shared" si="0"/>
        <v>TỐT</v>
      </c>
      <c r="K52" s="285">
        <f t="shared" si="1"/>
        <v>89</v>
      </c>
      <c r="L52" s="286" t="str">
        <f t="shared" si="0"/>
        <v>TỐT</v>
      </c>
      <c r="M52" s="286"/>
      <c r="N52" s="319"/>
      <c r="O52" s="170"/>
      <c r="P52" s="12"/>
      <c r="Q52" s="12"/>
      <c r="R52" s="81"/>
      <c r="S52" s="128"/>
      <c r="T52" s="129"/>
      <c r="U52" s="129"/>
    </row>
    <row r="53" spans="1:21" ht="21.75" customHeight="1">
      <c r="A53" s="280">
        <v>43</v>
      </c>
      <c r="B53" s="304">
        <v>172526959</v>
      </c>
      <c r="C53" s="281" t="s">
        <v>1222</v>
      </c>
      <c r="D53" s="282" t="s">
        <v>28</v>
      </c>
      <c r="E53" s="283" t="s">
        <v>850</v>
      </c>
      <c r="F53" s="284" t="s">
        <v>1208</v>
      </c>
      <c r="G53" s="285">
        <v>95</v>
      </c>
      <c r="H53" s="286" t="str">
        <f t="shared" si="0"/>
        <v>X SẮC</v>
      </c>
      <c r="I53" s="285">
        <v>92</v>
      </c>
      <c r="J53" s="286" t="str">
        <f t="shared" si="0"/>
        <v>X SẮC</v>
      </c>
      <c r="K53" s="285">
        <f t="shared" si="1"/>
        <v>93.5</v>
      </c>
      <c r="L53" s="286" t="str">
        <f t="shared" si="0"/>
        <v>X SẮC</v>
      </c>
      <c r="M53" s="286"/>
      <c r="N53" s="319"/>
      <c r="O53" s="170"/>
      <c r="P53" s="12"/>
      <c r="Q53" s="12"/>
      <c r="R53" s="81"/>
      <c r="S53" s="128"/>
      <c r="T53" s="129"/>
      <c r="U53" s="129"/>
    </row>
    <row r="54" spans="1:21" ht="21.75" customHeight="1">
      <c r="A54" s="280">
        <v>44</v>
      </c>
      <c r="B54" s="304">
        <v>172526961</v>
      </c>
      <c r="C54" s="281" t="s">
        <v>1223</v>
      </c>
      <c r="D54" s="282" t="s">
        <v>162</v>
      </c>
      <c r="E54" s="283" t="s">
        <v>1224</v>
      </c>
      <c r="F54" s="284" t="s">
        <v>1208</v>
      </c>
      <c r="G54" s="285">
        <v>88</v>
      </c>
      <c r="H54" s="286" t="str">
        <f t="shared" si="0"/>
        <v>TỐT</v>
      </c>
      <c r="I54" s="285">
        <v>89</v>
      </c>
      <c r="J54" s="286" t="str">
        <f t="shared" si="0"/>
        <v>TỐT</v>
      </c>
      <c r="K54" s="285">
        <f t="shared" si="1"/>
        <v>88.5</v>
      </c>
      <c r="L54" s="286" t="str">
        <f t="shared" si="0"/>
        <v>TỐT</v>
      </c>
      <c r="M54" s="286"/>
      <c r="N54" s="319"/>
      <c r="O54" s="3"/>
      <c r="P54" s="12"/>
      <c r="Q54" s="12"/>
      <c r="R54" s="81"/>
      <c r="S54" s="128"/>
      <c r="T54" s="129"/>
      <c r="U54" s="129"/>
    </row>
    <row r="55" spans="1:21" ht="21.75" customHeight="1">
      <c r="A55" s="280">
        <v>45</v>
      </c>
      <c r="B55" s="304">
        <v>172526962</v>
      </c>
      <c r="C55" s="281" t="s">
        <v>1225</v>
      </c>
      <c r="D55" s="282" t="s">
        <v>579</v>
      </c>
      <c r="E55" s="283" t="s">
        <v>1220</v>
      </c>
      <c r="F55" s="284" t="s">
        <v>1208</v>
      </c>
      <c r="G55" s="285">
        <v>98</v>
      </c>
      <c r="H55" s="286" t="str">
        <f t="shared" si="0"/>
        <v>X SẮC</v>
      </c>
      <c r="I55" s="285">
        <v>95</v>
      </c>
      <c r="J55" s="286" t="str">
        <f t="shared" si="0"/>
        <v>X SẮC</v>
      </c>
      <c r="K55" s="285">
        <f t="shared" si="1"/>
        <v>96.5</v>
      </c>
      <c r="L55" s="286" t="str">
        <f t="shared" si="0"/>
        <v>X SẮC</v>
      </c>
      <c r="M55" s="286"/>
      <c r="N55" s="319"/>
      <c r="O55" s="170"/>
      <c r="P55" s="12"/>
      <c r="Q55" s="12"/>
      <c r="R55" s="63"/>
      <c r="S55" s="128"/>
      <c r="T55" s="129"/>
      <c r="U55" s="129"/>
    </row>
    <row r="56" spans="1:21" ht="21.75" customHeight="1">
      <c r="A56" s="280">
        <v>46</v>
      </c>
      <c r="B56" s="304">
        <v>172526965</v>
      </c>
      <c r="C56" s="281" t="s">
        <v>1226</v>
      </c>
      <c r="D56" s="282" t="s">
        <v>22</v>
      </c>
      <c r="E56" s="283" t="s">
        <v>924</v>
      </c>
      <c r="F56" s="284" t="s">
        <v>1208</v>
      </c>
      <c r="G56" s="285">
        <v>90</v>
      </c>
      <c r="H56" s="286" t="str">
        <f t="shared" si="0"/>
        <v>X SẮC</v>
      </c>
      <c r="I56" s="285">
        <v>90</v>
      </c>
      <c r="J56" s="286" t="str">
        <f t="shared" si="0"/>
        <v>X SẮC</v>
      </c>
      <c r="K56" s="285">
        <f t="shared" si="1"/>
        <v>90</v>
      </c>
      <c r="L56" s="286" t="str">
        <f t="shared" si="0"/>
        <v>X SẮC</v>
      </c>
      <c r="M56" s="286"/>
      <c r="N56" s="319"/>
      <c r="O56" s="170"/>
      <c r="P56" s="12"/>
      <c r="Q56" s="12"/>
      <c r="R56" s="63"/>
      <c r="S56" s="82"/>
      <c r="T56" s="3"/>
      <c r="U56" s="3"/>
    </row>
    <row r="57" spans="1:21" ht="21.75" customHeight="1">
      <c r="A57" s="280">
        <v>47</v>
      </c>
      <c r="B57" s="304">
        <v>172526966</v>
      </c>
      <c r="C57" s="281" t="s">
        <v>166</v>
      </c>
      <c r="D57" s="282" t="s">
        <v>141</v>
      </c>
      <c r="E57" s="283" t="s">
        <v>1227</v>
      </c>
      <c r="F57" s="284" t="s">
        <v>1208</v>
      </c>
      <c r="G57" s="285">
        <v>90</v>
      </c>
      <c r="H57" s="286" t="str">
        <f t="shared" si="0"/>
        <v>X SẮC</v>
      </c>
      <c r="I57" s="285">
        <v>89</v>
      </c>
      <c r="J57" s="286" t="str">
        <f t="shared" si="0"/>
        <v>TỐT</v>
      </c>
      <c r="K57" s="285">
        <f t="shared" si="1"/>
        <v>89.5</v>
      </c>
      <c r="L57" s="286" t="str">
        <f t="shared" si="0"/>
        <v>TỐT</v>
      </c>
      <c r="M57" s="286"/>
      <c r="N57" s="319"/>
      <c r="O57" s="3"/>
      <c r="P57" s="12"/>
      <c r="Q57" s="12"/>
      <c r="R57" s="63"/>
      <c r="S57" s="82"/>
      <c r="T57" s="3"/>
      <c r="U57" s="3"/>
    </row>
    <row r="58" spans="1:21" ht="21.75" customHeight="1">
      <c r="A58" s="280">
        <v>48</v>
      </c>
      <c r="B58" s="304">
        <v>172526967</v>
      </c>
      <c r="C58" s="281" t="s">
        <v>171</v>
      </c>
      <c r="D58" s="282" t="s">
        <v>193</v>
      </c>
      <c r="E58" s="283" t="s">
        <v>1228</v>
      </c>
      <c r="F58" s="284" t="s">
        <v>1208</v>
      </c>
      <c r="G58" s="285">
        <v>91</v>
      </c>
      <c r="H58" s="286" t="str">
        <f t="shared" si="0"/>
        <v>X SẮC</v>
      </c>
      <c r="I58" s="285">
        <v>88</v>
      </c>
      <c r="J58" s="286" t="str">
        <f t="shared" si="0"/>
        <v>TỐT</v>
      </c>
      <c r="K58" s="285">
        <f t="shared" si="1"/>
        <v>89.5</v>
      </c>
      <c r="L58" s="286" t="str">
        <f t="shared" si="0"/>
        <v>TỐT</v>
      </c>
      <c r="M58" s="286"/>
      <c r="N58" s="319"/>
      <c r="O58" s="170"/>
      <c r="P58" s="12"/>
      <c r="Q58" s="12"/>
      <c r="R58" s="81"/>
      <c r="S58" s="82"/>
      <c r="T58" s="3"/>
      <c r="U58" s="3"/>
    </row>
    <row r="59" spans="1:21" ht="21.75" customHeight="1">
      <c r="A59" s="280">
        <v>49</v>
      </c>
      <c r="B59" s="304">
        <v>172526968</v>
      </c>
      <c r="C59" s="281" t="s">
        <v>1229</v>
      </c>
      <c r="D59" s="282" t="s">
        <v>888</v>
      </c>
      <c r="E59" s="283" t="s">
        <v>902</v>
      </c>
      <c r="F59" s="284" t="s">
        <v>1208</v>
      </c>
      <c r="G59" s="285">
        <v>84</v>
      </c>
      <c r="H59" s="286" t="str">
        <f t="shared" si="0"/>
        <v>TỐT</v>
      </c>
      <c r="I59" s="285">
        <v>87</v>
      </c>
      <c r="J59" s="286" t="str">
        <f t="shared" si="0"/>
        <v>TỐT</v>
      </c>
      <c r="K59" s="285">
        <f t="shared" si="1"/>
        <v>85.5</v>
      </c>
      <c r="L59" s="286" t="str">
        <f t="shared" si="0"/>
        <v>TỐT</v>
      </c>
      <c r="M59" s="286"/>
      <c r="N59" s="319"/>
      <c r="O59" s="170"/>
      <c r="P59" s="12"/>
      <c r="Q59" s="12"/>
      <c r="R59" s="63"/>
      <c r="S59" s="82"/>
      <c r="T59" s="3"/>
      <c r="U59" s="3"/>
    </row>
    <row r="60" spans="1:21" ht="21.75" customHeight="1">
      <c r="A60" s="280">
        <v>50</v>
      </c>
      <c r="B60" s="304">
        <v>172526969</v>
      </c>
      <c r="C60" s="281" t="s">
        <v>1230</v>
      </c>
      <c r="D60" s="282" t="s">
        <v>295</v>
      </c>
      <c r="E60" s="283" t="s">
        <v>782</v>
      </c>
      <c r="F60" s="284" t="s">
        <v>1208</v>
      </c>
      <c r="G60" s="285">
        <v>100</v>
      </c>
      <c r="H60" s="286" t="str">
        <f t="shared" si="0"/>
        <v>X SẮC</v>
      </c>
      <c r="I60" s="285">
        <v>92</v>
      </c>
      <c r="J60" s="286" t="str">
        <f t="shared" si="0"/>
        <v>X SẮC</v>
      </c>
      <c r="K60" s="285">
        <f t="shared" si="1"/>
        <v>96</v>
      </c>
      <c r="L60" s="286" t="str">
        <f t="shared" si="0"/>
        <v>X SẮC</v>
      </c>
      <c r="M60" s="286"/>
      <c r="N60" s="319"/>
      <c r="O60" s="3"/>
      <c r="P60" s="12"/>
      <c r="Q60" s="12"/>
      <c r="R60" s="81"/>
      <c r="S60" s="82"/>
      <c r="T60" s="3"/>
      <c r="U60" s="3"/>
    </row>
    <row r="61" spans="1:21" ht="21.75" customHeight="1">
      <c r="A61" s="280">
        <v>51</v>
      </c>
      <c r="B61" s="304">
        <v>172526970</v>
      </c>
      <c r="C61" s="281" t="s">
        <v>461</v>
      </c>
      <c r="D61" s="282" t="s">
        <v>295</v>
      </c>
      <c r="E61" s="283" t="s">
        <v>753</v>
      </c>
      <c r="F61" s="284" t="s">
        <v>1208</v>
      </c>
      <c r="G61" s="285">
        <v>92</v>
      </c>
      <c r="H61" s="286" t="str">
        <f t="shared" si="0"/>
        <v>X SẮC</v>
      </c>
      <c r="I61" s="285">
        <v>89</v>
      </c>
      <c r="J61" s="286" t="str">
        <f t="shared" si="0"/>
        <v>TỐT</v>
      </c>
      <c r="K61" s="285">
        <f t="shared" si="1"/>
        <v>90.5</v>
      </c>
      <c r="L61" s="286" t="str">
        <f t="shared" si="0"/>
        <v>X SẮC</v>
      </c>
      <c r="M61" s="286"/>
      <c r="N61" s="319"/>
      <c r="O61" s="170"/>
      <c r="P61" s="12"/>
      <c r="Q61" s="12"/>
      <c r="R61" s="63"/>
      <c r="S61" s="82"/>
      <c r="T61" s="3"/>
      <c r="U61" s="3"/>
    </row>
    <row r="62" spans="1:21" ht="21.75" customHeight="1">
      <c r="A62" s="280">
        <v>52</v>
      </c>
      <c r="B62" s="304">
        <v>172526971</v>
      </c>
      <c r="C62" s="281" t="s">
        <v>1231</v>
      </c>
      <c r="D62" s="282" t="s">
        <v>169</v>
      </c>
      <c r="E62" s="283" t="s">
        <v>1224</v>
      </c>
      <c r="F62" s="284" t="s">
        <v>1208</v>
      </c>
      <c r="G62" s="285">
        <v>98</v>
      </c>
      <c r="H62" s="286" t="str">
        <f t="shared" si="0"/>
        <v>X SẮC</v>
      </c>
      <c r="I62" s="285">
        <v>95</v>
      </c>
      <c r="J62" s="286" t="str">
        <f t="shared" si="0"/>
        <v>X SẮC</v>
      </c>
      <c r="K62" s="285">
        <f t="shared" si="1"/>
        <v>96.5</v>
      </c>
      <c r="L62" s="286" t="str">
        <f t="shared" si="0"/>
        <v>X SẮC</v>
      </c>
      <c r="M62" s="286"/>
      <c r="N62" s="319"/>
      <c r="O62" s="170"/>
      <c r="P62" s="12"/>
      <c r="Q62" s="12"/>
      <c r="R62" s="81"/>
      <c r="S62" s="82"/>
      <c r="T62" s="3"/>
      <c r="U62" s="3"/>
    </row>
    <row r="63" spans="1:21" ht="21.75" customHeight="1">
      <c r="A63" s="280">
        <v>53</v>
      </c>
      <c r="B63" s="304">
        <v>172526973</v>
      </c>
      <c r="C63" s="281" t="s">
        <v>1232</v>
      </c>
      <c r="D63" s="282" t="s">
        <v>87</v>
      </c>
      <c r="E63" s="283" t="s">
        <v>359</v>
      </c>
      <c r="F63" s="284" t="s">
        <v>1208</v>
      </c>
      <c r="G63" s="285">
        <v>88</v>
      </c>
      <c r="H63" s="286" t="str">
        <f t="shared" si="0"/>
        <v>TỐT</v>
      </c>
      <c r="I63" s="285">
        <v>89</v>
      </c>
      <c r="J63" s="286" t="str">
        <f t="shared" si="0"/>
        <v>TỐT</v>
      </c>
      <c r="K63" s="285">
        <f t="shared" si="1"/>
        <v>88.5</v>
      </c>
      <c r="L63" s="286" t="str">
        <f t="shared" si="0"/>
        <v>TỐT</v>
      </c>
      <c r="M63" s="286"/>
      <c r="N63" s="319"/>
      <c r="O63" s="3"/>
      <c r="P63" s="12"/>
      <c r="Q63" s="12"/>
      <c r="R63" s="81"/>
      <c r="S63" s="82"/>
      <c r="T63" s="3"/>
      <c r="U63" s="3"/>
    </row>
    <row r="64" spans="1:21" ht="21.75" customHeight="1">
      <c r="A64" s="280">
        <v>54</v>
      </c>
      <c r="B64" s="304">
        <v>172526974</v>
      </c>
      <c r="C64" s="281" t="s">
        <v>735</v>
      </c>
      <c r="D64" s="282" t="s">
        <v>908</v>
      </c>
      <c r="E64" s="283" t="s">
        <v>782</v>
      </c>
      <c r="F64" s="284" t="s">
        <v>1208</v>
      </c>
      <c r="G64" s="285">
        <v>95</v>
      </c>
      <c r="H64" s="286" t="str">
        <f t="shared" si="0"/>
        <v>X SẮC</v>
      </c>
      <c r="I64" s="285">
        <v>92</v>
      </c>
      <c r="J64" s="286" t="str">
        <f t="shared" si="0"/>
        <v>X SẮC</v>
      </c>
      <c r="K64" s="285">
        <f t="shared" si="1"/>
        <v>93.5</v>
      </c>
      <c r="L64" s="286" t="str">
        <f t="shared" si="0"/>
        <v>X SẮC</v>
      </c>
      <c r="M64" s="286"/>
      <c r="N64" s="319"/>
      <c r="O64" s="170"/>
      <c r="P64" s="12"/>
      <c r="Q64" s="12"/>
      <c r="R64" s="81"/>
      <c r="S64" s="82"/>
      <c r="T64" s="3"/>
      <c r="U64" s="3"/>
    </row>
    <row r="65" spans="1:23" ht="21.75" customHeight="1">
      <c r="A65" s="280">
        <v>55</v>
      </c>
      <c r="B65" s="304">
        <v>162524135</v>
      </c>
      <c r="C65" s="370" t="s">
        <v>2002</v>
      </c>
      <c r="D65" s="371" t="s">
        <v>2003</v>
      </c>
      <c r="E65" s="283"/>
      <c r="F65" s="284" t="s">
        <v>1234</v>
      </c>
      <c r="G65" s="285">
        <v>83</v>
      </c>
      <c r="H65" s="286" t="str">
        <f t="shared" si="0"/>
        <v>TỐT</v>
      </c>
      <c r="I65" s="285">
        <v>70</v>
      </c>
      <c r="J65" s="286" t="str">
        <f t="shared" si="0"/>
        <v>KHÁ</v>
      </c>
      <c r="K65" s="285">
        <f t="shared" si="1"/>
        <v>76.5</v>
      </c>
      <c r="L65" s="286" t="str">
        <f t="shared" si="0"/>
        <v>KHÁ</v>
      </c>
      <c r="M65" s="286"/>
      <c r="N65" s="319"/>
      <c r="O65" s="183"/>
      <c r="P65" s="184"/>
      <c r="Q65" s="166"/>
      <c r="R65" s="28"/>
      <c r="S65" s="28"/>
      <c r="T65" s="29"/>
      <c r="U65" s="29"/>
      <c r="V65" s="29"/>
      <c r="W65" s="94"/>
    </row>
    <row r="66" spans="1:23" ht="21.75" customHeight="1">
      <c r="A66" s="280">
        <v>56</v>
      </c>
      <c r="B66" s="304">
        <v>172348368</v>
      </c>
      <c r="C66" s="281" t="s">
        <v>1233</v>
      </c>
      <c r="D66" s="282" t="s">
        <v>119</v>
      </c>
      <c r="E66" s="283">
        <v>34275</v>
      </c>
      <c r="F66" s="284" t="s">
        <v>1234</v>
      </c>
      <c r="G66" s="285">
        <v>90</v>
      </c>
      <c r="H66" s="286" t="str">
        <f t="shared" si="0"/>
        <v>X SẮC</v>
      </c>
      <c r="I66" s="285">
        <v>90</v>
      </c>
      <c r="J66" s="286" t="str">
        <f t="shared" si="0"/>
        <v>X SẮC</v>
      </c>
      <c r="K66" s="285">
        <f t="shared" si="1"/>
        <v>90</v>
      </c>
      <c r="L66" s="286" t="str">
        <f t="shared" si="0"/>
        <v>X SẮC</v>
      </c>
      <c r="M66" s="286"/>
      <c r="N66" s="319"/>
      <c r="O66" s="183"/>
      <c r="P66" s="185"/>
      <c r="Q66" s="166"/>
      <c r="R66" s="28"/>
      <c r="S66" s="28"/>
      <c r="T66" s="29"/>
      <c r="U66" s="29"/>
      <c r="V66" s="29"/>
      <c r="W66" s="94"/>
    </row>
    <row r="67" spans="1:23" ht="21.75" customHeight="1">
      <c r="A67" s="280">
        <v>57</v>
      </c>
      <c r="B67" s="304">
        <v>172348452</v>
      </c>
      <c r="C67" s="281" t="s">
        <v>1112</v>
      </c>
      <c r="D67" s="282" t="s">
        <v>32</v>
      </c>
      <c r="E67" s="283">
        <v>34297</v>
      </c>
      <c r="F67" s="284" t="s">
        <v>1234</v>
      </c>
      <c r="G67" s="285">
        <v>91</v>
      </c>
      <c r="H67" s="286" t="str">
        <f t="shared" si="0"/>
        <v>X SẮC</v>
      </c>
      <c r="I67" s="285">
        <v>92</v>
      </c>
      <c r="J67" s="286" t="str">
        <f t="shared" si="0"/>
        <v>X SẮC</v>
      </c>
      <c r="K67" s="285">
        <f t="shared" si="1"/>
        <v>91.5</v>
      </c>
      <c r="L67" s="286" t="str">
        <f t="shared" si="0"/>
        <v>X SẮC</v>
      </c>
      <c r="M67" s="286"/>
      <c r="N67" s="319"/>
      <c r="O67" s="183"/>
      <c r="P67" s="185"/>
      <c r="Q67" s="186"/>
      <c r="R67" s="28"/>
      <c r="S67" s="187"/>
      <c r="T67" s="188"/>
      <c r="U67" s="188"/>
      <c r="V67" s="188"/>
      <c r="W67" s="189"/>
    </row>
    <row r="68" spans="1:23" ht="21.75" customHeight="1">
      <c r="A68" s="280">
        <v>58</v>
      </c>
      <c r="B68" s="304">
        <v>172526924</v>
      </c>
      <c r="C68" s="281" t="s">
        <v>1235</v>
      </c>
      <c r="D68" s="282" t="s">
        <v>183</v>
      </c>
      <c r="E68" s="283" t="s">
        <v>850</v>
      </c>
      <c r="F68" s="284" t="s">
        <v>1234</v>
      </c>
      <c r="G68" s="285">
        <v>95</v>
      </c>
      <c r="H68" s="286" t="str">
        <f t="shared" si="0"/>
        <v>X SẮC</v>
      </c>
      <c r="I68" s="285">
        <v>90</v>
      </c>
      <c r="J68" s="286" t="str">
        <f t="shared" si="0"/>
        <v>X SẮC</v>
      </c>
      <c r="K68" s="285">
        <f t="shared" si="1"/>
        <v>92.5</v>
      </c>
      <c r="L68" s="286" t="str">
        <f t="shared" si="0"/>
        <v>X SẮC</v>
      </c>
      <c r="M68" s="286"/>
      <c r="N68" s="319"/>
      <c r="O68" s="183"/>
      <c r="P68" s="184"/>
      <c r="Q68" s="166"/>
      <c r="R68" s="28"/>
      <c r="S68" s="28"/>
      <c r="T68" s="29"/>
      <c r="U68" s="29"/>
      <c r="V68" s="29"/>
      <c r="W68" s="94"/>
    </row>
    <row r="69" spans="1:23" ht="21.75" customHeight="1">
      <c r="A69" s="280">
        <v>59</v>
      </c>
      <c r="B69" s="304">
        <v>172526929</v>
      </c>
      <c r="C69" s="281" t="s">
        <v>177</v>
      </c>
      <c r="D69" s="282" t="s">
        <v>380</v>
      </c>
      <c r="E69" s="283" t="s">
        <v>1201</v>
      </c>
      <c r="F69" s="284" t="s">
        <v>1234</v>
      </c>
      <c r="G69" s="285">
        <v>90</v>
      </c>
      <c r="H69" s="286" t="str">
        <f t="shared" si="0"/>
        <v>X SẮC</v>
      </c>
      <c r="I69" s="285">
        <v>90</v>
      </c>
      <c r="J69" s="286" t="str">
        <f t="shared" si="0"/>
        <v>X SẮC</v>
      </c>
      <c r="K69" s="285">
        <f t="shared" si="1"/>
        <v>90</v>
      </c>
      <c r="L69" s="286" t="str">
        <f t="shared" si="0"/>
        <v>X SẮC</v>
      </c>
      <c r="M69" s="286"/>
      <c r="N69" s="319"/>
      <c r="O69" s="183"/>
      <c r="P69" s="185"/>
      <c r="Q69" s="166"/>
      <c r="R69" s="28"/>
      <c r="S69" s="28"/>
      <c r="T69" s="29"/>
      <c r="U69" s="29"/>
      <c r="V69" s="29"/>
      <c r="W69" s="94"/>
    </row>
    <row r="70" spans="1:23" ht="21.75" customHeight="1">
      <c r="A70" s="280">
        <v>60</v>
      </c>
      <c r="B70" s="304">
        <v>172526932</v>
      </c>
      <c r="C70" s="281" t="s">
        <v>1236</v>
      </c>
      <c r="D70" s="282" t="s">
        <v>30</v>
      </c>
      <c r="E70" s="283" t="s">
        <v>798</v>
      </c>
      <c r="F70" s="284" t="s">
        <v>1234</v>
      </c>
      <c r="G70" s="285">
        <v>90</v>
      </c>
      <c r="H70" s="286" t="str">
        <f t="shared" si="0"/>
        <v>X SẮC</v>
      </c>
      <c r="I70" s="285">
        <v>90</v>
      </c>
      <c r="J70" s="286" t="str">
        <f t="shared" si="0"/>
        <v>X SẮC</v>
      </c>
      <c r="K70" s="285">
        <f t="shared" si="1"/>
        <v>90</v>
      </c>
      <c r="L70" s="286" t="str">
        <f t="shared" si="0"/>
        <v>X SẮC</v>
      </c>
      <c r="M70" s="286"/>
      <c r="N70" s="319"/>
      <c r="O70" s="183"/>
      <c r="P70" s="185"/>
      <c r="Q70" s="166"/>
      <c r="R70" s="28"/>
      <c r="S70" s="28"/>
      <c r="T70" s="29"/>
      <c r="U70" s="29"/>
      <c r="V70" s="29"/>
      <c r="W70" s="94"/>
    </row>
    <row r="71" spans="1:23" ht="21.75" customHeight="1">
      <c r="A71" s="280">
        <v>61</v>
      </c>
      <c r="B71" s="304">
        <v>172526975</v>
      </c>
      <c r="C71" s="281" t="s">
        <v>1237</v>
      </c>
      <c r="D71" s="282" t="s">
        <v>1238</v>
      </c>
      <c r="E71" s="283" t="s">
        <v>926</v>
      </c>
      <c r="F71" s="284" t="s">
        <v>1234</v>
      </c>
      <c r="G71" s="285">
        <v>92</v>
      </c>
      <c r="H71" s="286" t="str">
        <f t="shared" si="0"/>
        <v>X SẮC</v>
      </c>
      <c r="I71" s="285">
        <v>93</v>
      </c>
      <c r="J71" s="286" t="str">
        <f t="shared" si="0"/>
        <v>X SẮC</v>
      </c>
      <c r="K71" s="285">
        <f t="shared" si="1"/>
        <v>92.5</v>
      </c>
      <c r="L71" s="286" t="str">
        <f t="shared" si="0"/>
        <v>X SẮC</v>
      </c>
      <c r="M71" s="286"/>
      <c r="N71" s="319"/>
      <c r="O71" s="183"/>
      <c r="P71" s="184"/>
      <c r="Q71" s="166"/>
      <c r="R71" s="28"/>
      <c r="S71" s="28"/>
      <c r="T71" s="29"/>
      <c r="U71" s="29"/>
      <c r="V71" s="29"/>
      <c r="W71" s="94"/>
    </row>
    <row r="72" spans="1:23" ht="21.75" customHeight="1">
      <c r="A72" s="280">
        <v>62</v>
      </c>
      <c r="B72" s="304">
        <v>172526976</v>
      </c>
      <c r="C72" s="281" t="s">
        <v>1155</v>
      </c>
      <c r="D72" s="282" t="s">
        <v>92</v>
      </c>
      <c r="E72" s="283" t="s">
        <v>852</v>
      </c>
      <c r="F72" s="284" t="s">
        <v>1234</v>
      </c>
      <c r="G72" s="285">
        <v>91</v>
      </c>
      <c r="H72" s="286" t="str">
        <f t="shared" si="0"/>
        <v>X SẮC</v>
      </c>
      <c r="I72" s="285">
        <v>90</v>
      </c>
      <c r="J72" s="286" t="str">
        <f t="shared" si="0"/>
        <v>X SẮC</v>
      </c>
      <c r="K72" s="285">
        <f t="shared" si="1"/>
        <v>90.5</v>
      </c>
      <c r="L72" s="286" t="str">
        <f t="shared" si="0"/>
        <v>X SẮC</v>
      </c>
      <c r="M72" s="286"/>
      <c r="N72" s="319"/>
      <c r="O72" s="183"/>
      <c r="P72" s="185"/>
      <c r="Q72" s="166"/>
      <c r="R72" s="28"/>
      <c r="S72" s="28"/>
      <c r="T72" s="29"/>
      <c r="U72" s="29"/>
      <c r="V72" s="29"/>
      <c r="W72" s="94"/>
    </row>
    <row r="73" spans="1:23" ht="21.75" customHeight="1">
      <c r="A73" s="280">
        <v>63</v>
      </c>
      <c r="B73" s="304">
        <v>172526977</v>
      </c>
      <c r="C73" s="281" t="s">
        <v>1239</v>
      </c>
      <c r="D73" s="282" t="s">
        <v>92</v>
      </c>
      <c r="E73" s="283" t="s">
        <v>1173</v>
      </c>
      <c r="F73" s="284" t="s">
        <v>1234</v>
      </c>
      <c r="G73" s="285">
        <v>98</v>
      </c>
      <c r="H73" s="286" t="str">
        <f t="shared" si="0"/>
        <v>X SẮC</v>
      </c>
      <c r="I73" s="285">
        <v>95</v>
      </c>
      <c r="J73" s="286" t="str">
        <f t="shared" si="0"/>
        <v>X SẮC</v>
      </c>
      <c r="K73" s="285">
        <f t="shared" si="1"/>
        <v>96.5</v>
      </c>
      <c r="L73" s="286" t="str">
        <f t="shared" si="0"/>
        <v>X SẮC</v>
      </c>
      <c r="M73" s="286"/>
      <c r="N73" s="319"/>
      <c r="O73" s="183"/>
      <c r="P73" s="185"/>
      <c r="Q73" s="166"/>
      <c r="R73" s="28"/>
      <c r="S73" s="28"/>
      <c r="T73" s="29"/>
      <c r="U73" s="29"/>
      <c r="V73" s="29"/>
      <c r="W73" s="94"/>
    </row>
    <row r="74" spans="1:23" ht="21.75" customHeight="1">
      <c r="A74" s="280">
        <v>64</v>
      </c>
      <c r="B74" s="304">
        <v>172526979</v>
      </c>
      <c r="C74" s="281" t="s">
        <v>1240</v>
      </c>
      <c r="D74" s="282" t="s">
        <v>97</v>
      </c>
      <c r="E74" s="283" t="s">
        <v>1079</v>
      </c>
      <c r="F74" s="284" t="s">
        <v>1234</v>
      </c>
      <c r="G74" s="285">
        <v>90</v>
      </c>
      <c r="H74" s="286" t="str">
        <f t="shared" si="0"/>
        <v>X SẮC</v>
      </c>
      <c r="I74" s="285">
        <v>83</v>
      </c>
      <c r="J74" s="286" t="str">
        <f t="shared" si="0"/>
        <v>TỐT</v>
      </c>
      <c r="K74" s="285">
        <f t="shared" si="1"/>
        <v>86.5</v>
      </c>
      <c r="L74" s="286" t="str">
        <f t="shared" si="0"/>
        <v>TỐT</v>
      </c>
      <c r="M74" s="286"/>
      <c r="N74" s="319"/>
      <c r="O74" s="183"/>
      <c r="P74" s="184"/>
      <c r="Q74" s="166"/>
      <c r="R74" s="28"/>
      <c r="S74" s="28"/>
      <c r="T74" s="29"/>
      <c r="U74" s="29"/>
      <c r="V74" s="29"/>
      <c r="W74" s="94"/>
    </row>
    <row r="75" spans="1:23" ht="21.75" customHeight="1">
      <c r="A75" s="280">
        <v>65</v>
      </c>
      <c r="B75" s="304">
        <v>172526980</v>
      </c>
      <c r="C75" s="281" t="s">
        <v>977</v>
      </c>
      <c r="D75" s="282" t="s">
        <v>97</v>
      </c>
      <c r="E75" s="283" t="s">
        <v>757</v>
      </c>
      <c r="F75" s="284" t="s">
        <v>1234</v>
      </c>
      <c r="G75" s="285">
        <v>98</v>
      </c>
      <c r="H75" s="286" t="str">
        <f aca="true" t="shared" si="2" ref="H75:H91">IF(G75&gt;=90,"X SẮC",IF(G75&gt;=80,"TỐT",IF(G75&gt;=70,"KHÁ",IF(G75&gt;=60,"TB KHÁ",IF(G75&gt;=50,"T. BÌNH",IF(G75&gt;=40,"YẾU","KÉM"))))))</f>
        <v>X SẮC</v>
      </c>
      <c r="I75" s="285">
        <v>98</v>
      </c>
      <c r="J75" s="286" t="str">
        <f aca="true" t="shared" si="3" ref="J75:J91">IF(I75&gt;=90,"X SẮC",IF(I75&gt;=80,"TỐT",IF(I75&gt;=70,"KHÁ",IF(I75&gt;=60,"TB KHÁ",IF(I75&gt;=50,"T. BÌNH",IF(I75&gt;=40,"YẾU","KÉM"))))))</f>
        <v>X SẮC</v>
      </c>
      <c r="K75" s="285">
        <f t="shared" si="1"/>
        <v>98</v>
      </c>
      <c r="L75" s="286" t="str">
        <f aca="true" t="shared" si="4" ref="L75:L91">IF(K75&gt;=90,"X SẮC",IF(K75&gt;=80,"TỐT",IF(K75&gt;=70,"KHÁ",IF(K75&gt;=60,"TB KHÁ",IF(K75&gt;=50,"T. BÌNH",IF(K75&gt;=40,"YẾU","KÉM"))))))</f>
        <v>X SẮC</v>
      </c>
      <c r="M75" s="286"/>
      <c r="N75" s="319"/>
      <c r="O75" s="183"/>
      <c r="P75" s="185"/>
      <c r="Q75" s="166"/>
      <c r="R75" s="28"/>
      <c r="S75" s="28"/>
      <c r="T75" s="29"/>
      <c r="U75" s="29"/>
      <c r="V75" s="29"/>
      <c r="W75" s="94"/>
    </row>
    <row r="76" spans="1:23" ht="21.75" customHeight="1">
      <c r="A76" s="280">
        <v>66</v>
      </c>
      <c r="B76" s="304">
        <v>172526981</v>
      </c>
      <c r="C76" s="281" t="s">
        <v>1241</v>
      </c>
      <c r="D76" s="282" t="s">
        <v>97</v>
      </c>
      <c r="E76" s="283" t="s">
        <v>1242</v>
      </c>
      <c r="F76" s="284" t="s">
        <v>1234</v>
      </c>
      <c r="G76" s="285">
        <v>90</v>
      </c>
      <c r="H76" s="286" t="str">
        <f t="shared" si="2"/>
        <v>X SẮC</v>
      </c>
      <c r="I76" s="285">
        <v>83</v>
      </c>
      <c r="J76" s="286" t="str">
        <f t="shared" si="3"/>
        <v>TỐT</v>
      </c>
      <c r="K76" s="285">
        <f aca="true" t="shared" si="5" ref="K76:K91">(G76+I76)/2</f>
        <v>86.5</v>
      </c>
      <c r="L76" s="286" t="str">
        <f t="shared" si="4"/>
        <v>TỐT</v>
      </c>
      <c r="M76" s="286"/>
      <c r="N76" s="319"/>
      <c r="O76" s="183"/>
      <c r="P76" s="185"/>
      <c r="Q76" s="166"/>
      <c r="R76" s="28"/>
      <c r="S76" s="28"/>
      <c r="T76" s="29"/>
      <c r="U76" s="29"/>
      <c r="V76" s="29"/>
      <c r="W76" s="94"/>
    </row>
    <row r="77" spans="1:23" ht="21.75" customHeight="1">
      <c r="A77" s="280">
        <v>67</v>
      </c>
      <c r="B77" s="304">
        <v>172526982</v>
      </c>
      <c r="C77" s="281" t="s">
        <v>1243</v>
      </c>
      <c r="D77" s="282" t="s">
        <v>97</v>
      </c>
      <c r="E77" s="283" t="s">
        <v>1244</v>
      </c>
      <c r="F77" s="284" t="s">
        <v>1234</v>
      </c>
      <c r="G77" s="285">
        <v>85</v>
      </c>
      <c r="H77" s="286" t="str">
        <f t="shared" si="2"/>
        <v>TỐT</v>
      </c>
      <c r="I77" s="285">
        <v>90</v>
      </c>
      <c r="J77" s="286" t="str">
        <f t="shared" si="3"/>
        <v>X SẮC</v>
      </c>
      <c r="K77" s="285">
        <f t="shared" si="5"/>
        <v>87.5</v>
      </c>
      <c r="L77" s="286" t="str">
        <f t="shared" si="4"/>
        <v>TỐT</v>
      </c>
      <c r="M77" s="286"/>
      <c r="N77" s="319"/>
      <c r="O77" s="100"/>
      <c r="P77" s="184"/>
      <c r="Q77" s="166"/>
      <c r="R77" s="28"/>
      <c r="S77" s="28"/>
      <c r="T77" s="29"/>
      <c r="U77" s="29"/>
      <c r="V77" s="29"/>
      <c r="W77" s="94"/>
    </row>
    <row r="78" spans="1:23" ht="21.75" customHeight="1">
      <c r="A78" s="280">
        <v>68</v>
      </c>
      <c r="B78" s="304">
        <v>172526984</v>
      </c>
      <c r="C78" s="281" t="s">
        <v>621</v>
      </c>
      <c r="D78" s="282" t="s">
        <v>587</v>
      </c>
      <c r="E78" s="283" t="s">
        <v>1245</v>
      </c>
      <c r="F78" s="284" t="s">
        <v>1234</v>
      </c>
      <c r="G78" s="285">
        <v>80</v>
      </c>
      <c r="H78" s="286" t="str">
        <f t="shared" si="2"/>
        <v>TỐT</v>
      </c>
      <c r="I78" s="285">
        <v>0</v>
      </c>
      <c r="J78" s="286" t="str">
        <f t="shared" si="3"/>
        <v>KÉM</v>
      </c>
      <c r="K78" s="285">
        <f t="shared" si="5"/>
        <v>40</v>
      </c>
      <c r="L78" s="286" t="str">
        <f t="shared" si="4"/>
        <v>YẾU</v>
      </c>
      <c r="M78" s="286"/>
      <c r="N78" s="319"/>
      <c r="O78" s="183"/>
      <c r="P78" s="185"/>
      <c r="Q78" s="166"/>
      <c r="R78" s="28"/>
      <c r="S78" s="28"/>
      <c r="T78" s="29"/>
      <c r="U78" s="29"/>
      <c r="V78" s="29"/>
      <c r="W78" s="94"/>
    </row>
    <row r="79" spans="1:23" ht="21.75" customHeight="1">
      <c r="A79" s="280">
        <v>69</v>
      </c>
      <c r="B79" s="304">
        <v>172526986</v>
      </c>
      <c r="C79" s="281" t="s">
        <v>638</v>
      </c>
      <c r="D79" s="282" t="s">
        <v>589</v>
      </c>
      <c r="E79" s="283" t="s">
        <v>1067</v>
      </c>
      <c r="F79" s="284" t="s">
        <v>1234</v>
      </c>
      <c r="G79" s="285">
        <v>90</v>
      </c>
      <c r="H79" s="286" t="str">
        <f t="shared" si="2"/>
        <v>X SẮC</v>
      </c>
      <c r="I79" s="285">
        <v>90</v>
      </c>
      <c r="J79" s="286" t="str">
        <f t="shared" si="3"/>
        <v>X SẮC</v>
      </c>
      <c r="K79" s="285">
        <f t="shared" si="5"/>
        <v>90</v>
      </c>
      <c r="L79" s="286" t="str">
        <f t="shared" si="4"/>
        <v>X SẮC</v>
      </c>
      <c r="M79" s="286"/>
      <c r="N79" s="319"/>
      <c r="O79" s="183"/>
      <c r="P79" s="185"/>
      <c r="Q79" s="166"/>
      <c r="R79" s="28"/>
      <c r="S79" s="28"/>
      <c r="T79" s="29"/>
      <c r="U79" s="29"/>
      <c r="V79" s="29"/>
      <c r="W79" s="94"/>
    </row>
    <row r="80" spans="1:23" ht="21.75" customHeight="1">
      <c r="A80" s="280">
        <v>70</v>
      </c>
      <c r="B80" s="304">
        <v>172526987</v>
      </c>
      <c r="C80" s="281" t="s">
        <v>1246</v>
      </c>
      <c r="D80" s="282" t="s">
        <v>180</v>
      </c>
      <c r="E80" s="283" t="s">
        <v>857</v>
      </c>
      <c r="F80" s="284" t="s">
        <v>1234</v>
      </c>
      <c r="G80" s="285">
        <v>93</v>
      </c>
      <c r="H80" s="286" t="str">
        <f t="shared" si="2"/>
        <v>X SẮC</v>
      </c>
      <c r="I80" s="285">
        <v>90</v>
      </c>
      <c r="J80" s="286" t="str">
        <f t="shared" si="3"/>
        <v>X SẮC</v>
      </c>
      <c r="K80" s="285">
        <f t="shared" si="5"/>
        <v>91.5</v>
      </c>
      <c r="L80" s="286" t="str">
        <f t="shared" si="4"/>
        <v>X SẮC</v>
      </c>
      <c r="M80" s="286"/>
      <c r="N80" s="319"/>
      <c r="O80" s="183"/>
      <c r="P80" s="184"/>
      <c r="Q80" s="166"/>
      <c r="R80" s="28"/>
      <c r="S80" s="28"/>
      <c r="T80" s="29"/>
      <c r="U80" s="29"/>
      <c r="V80" s="29"/>
      <c r="W80" s="94"/>
    </row>
    <row r="81" spans="1:23" ht="21.75" customHeight="1">
      <c r="A81" s="280">
        <v>71</v>
      </c>
      <c r="B81" s="304">
        <v>172526988</v>
      </c>
      <c r="C81" s="281" t="s">
        <v>1247</v>
      </c>
      <c r="D81" s="282" t="s">
        <v>165</v>
      </c>
      <c r="E81" s="283" t="s">
        <v>278</v>
      </c>
      <c r="F81" s="284" t="s">
        <v>1234</v>
      </c>
      <c r="G81" s="285">
        <v>90</v>
      </c>
      <c r="H81" s="286" t="str">
        <f t="shared" si="2"/>
        <v>X SẮC</v>
      </c>
      <c r="I81" s="285">
        <v>90</v>
      </c>
      <c r="J81" s="286" t="str">
        <f t="shared" si="3"/>
        <v>X SẮC</v>
      </c>
      <c r="K81" s="285">
        <f t="shared" si="5"/>
        <v>90</v>
      </c>
      <c r="L81" s="286" t="str">
        <f t="shared" si="4"/>
        <v>X SẮC</v>
      </c>
      <c r="M81" s="286"/>
      <c r="N81" s="319"/>
      <c r="O81" s="183"/>
      <c r="P81" s="185"/>
      <c r="Q81" s="166"/>
      <c r="R81" s="28"/>
      <c r="S81" s="28"/>
      <c r="T81" s="29"/>
      <c r="U81" s="29"/>
      <c r="V81" s="29"/>
      <c r="W81" s="94"/>
    </row>
    <row r="82" spans="1:23" ht="21.75" customHeight="1">
      <c r="A82" s="280">
        <v>72</v>
      </c>
      <c r="B82" s="304">
        <v>172526989</v>
      </c>
      <c r="C82" s="281" t="s">
        <v>150</v>
      </c>
      <c r="D82" s="282" t="s">
        <v>170</v>
      </c>
      <c r="E82" s="283" t="s">
        <v>1248</v>
      </c>
      <c r="F82" s="284" t="s">
        <v>1234</v>
      </c>
      <c r="G82" s="285">
        <v>90</v>
      </c>
      <c r="H82" s="286" t="str">
        <f t="shared" si="2"/>
        <v>X SẮC</v>
      </c>
      <c r="I82" s="285">
        <v>90</v>
      </c>
      <c r="J82" s="286" t="str">
        <f t="shared" si="3"/>
        <v>X SẮC</v>
      </c>
      <c r="K82" s="285">
        <f t="shared" si="5"/>
        <v>90</v>
      </c>
      <c r="L82" s="286" t="str">
        <f t="shared" si="4"/>
        <v>X SẮC</v>
      </c>
      <c r="M82" s="286"/>
      <c r="N82" s="319"/>
      <c r="O82" s="183"/>
      <c r="P82" s="185"/>
      <c r="Q82" s="166"/>
      <c r="R82" s="28"/>
      <c r="S82" s="28"/>
      <c r="T82" s="29"/>
      <c r="U82" s="29"/>
      <c r="V82" s="29"/>
      <c r="W82" s="94"/>
    </row>
    <row r="83" spans="1:23" ht="21.75" customHeight="1">
      <c r="A83" s="280">
        <v>73</v>
      </c>
      <c r="B83" s="304">
        <v>172526991</v>
      </c>
      <c r="C83" s="281" t="s">
        <v>1249</v>
      </c>
      <c r="D83" s="282" t="s">
        <v>341</v>
      </c>
      <c r="E83" s="283" t="s">
        <v>915</v>
      </c>
      <c r="F83" s="284" t="s">
        <v>1234</v>
      </c>
      <c r="G83" s="285">
        <v>90</v>
      </c>
      <c r="H83" s="286" t="str">
        <f t="shared" si="2"/>
        <v>X SẮC</v>
      </c>
      <c r="I83" s="285">
        <v>88</v>
      </c>
      <c r="J83" s="286" t="str">
        <f t="shared" si="3"/>
        <v>TỐT</v>
      </c>
      <c r="K83" s="285">
        <f t="shared" si="5"/>
        <v>89</v>
      </c>
      <c r="L83" s="286" t="str">
        <f t="shared" si="4"/>
        <v>TỐT</v>
      </c>
      <c r="M83" s="286"/>
      <c r="N83" s="319"/>
      <c r="O83" s="183"/>
      <c r="P83" s="184"/>
      <c r="Q83" s="166"/>
      <c r="R83" s="28"/>
      <c r="S83" s="28"/>
      <c r="T83" s="29"/>
      <c r="U83" s="29"/>
      <c r="V83" s="29"/>
      <c r="W83" s="94"/>
    </row>
    <row r="84" spans="1:23" ht="21.75" customHeight="1">
      <c r="A84" s="280">
        <v>74</v>
      </c>
      <c r="B84" s="304">
        <v>172526992</v>
      </c>
      <c r="C84" s="281" t="s">
        <v>1250</v>
      </c>
      <c r="D84" s="282" t="s">
        <v>32</v>
      </c>
      <c r="E84" s="283" t="s">
        <v>1251</v>
      </c>
      <c r="F84" s="284" t="s">
        <v>1234</v>
      </c>
      <c r="G84" s="285">
        <v>92</v>
      </c>
      <c r="H84" s="286" t="str">
        <f t="shared" si="2"/>
        <v>X SẮC</v>
      </c>
      <c r="I84" s="285">
        <v>90</v>
      </c>
      <c r="J84" s="286" t="str">
        <f t="shared" si="3"/>
        <v>X SẮC</v>
      </c>
      <c r="K84" s="285">
        <f t="shared" si="5"/>
        <v>91</v>
      </c>
      <c r="L84" s="286" t="str">
        <f t="shared" si="4"/>
        <v>X SẮC</v>
      </c>
      <c r="M84" s="286"/>
      <c r="N84" s="319"/>
      <c r="O84" s="183"/>
      <c r="P84" s="185"/>
      <c r="Q84" s="166"/>
      <c r="R84" s="28"/>
      <c r="S84" s="28"/>
      <c r="T84" s="29"/>
      <c r="U84" s="29"/>
      <c r="V84" s="29"/>
      <c r="W84" s="94"/>
    </row>
    <row r="85" spans="1:23" ht="21.75" customHeight="1">
      <c r="A85" s="280">
        <v>75</v>
      </c>
      <c r="B85" s="304">
        <v>172526993</v>
      </c>
      <c r="C85" s="281" t="s">
        <v>1252</v>
      </c>
      <c r="D85" s="282" t="s">
        <v>32</v>
      </c>
      <c r="E85" s="283" t="s">
        <v>956</v>
      </c>
      <c r="F85" s="284" t="s">
        <v>1234</v>
      </c>
      <c r="G85" s="285">
        <v>83</v>
      </c>
      <c r="H85" s="286" t="str">
        <f t="shared" si="2"/>
        <v>TỐT</v>
      </c>
      <c r="I85" s="285">
        <v>0</v>
      </c>
      <c r="J85" s="286" t="str">
        <f t="shared" si="3"/>
        <v>KÉM</v>
      </c>
      <c r="K85" s="285">
        <f t="shared" si="5"/>
        <v>41.5</v>
      </c>
      <c r="L85" s="286" t="str">
        <f t="shared" si="4"/>
        <v>YẾU</v>
      </c>
      <c r="M85" s="286"/>
      <c r="N85" s="319"/>
      <c r="O85" s="183"/>
      <c r="P85" s="185"/>
      <c r="Q85" s="166"/>
      <c r="R85" s="28"/>
      <c r="S85" s="28"/>
      <c r="T85" s="29"/>
      <c r="U85" s="29"/>
      <c r="V85" s="29"/>
      <c r="W85" s="94"/>
    </row>
    <row r="86" spans="1:23" ht="21.75" customHeight="1">
      <c r="A86" s="280">
        <v>76</v>
      </c>
      <c r="B86" s="304">
        <v>172526994</v>
      </c>
      <c r="C86" s="281" t="s">
        <v>1253</v>
      </c>
      <c r="D86" s="282" t="s">
        <v>163</v>
      </c>
      <c r="E86" s="283" t="s">
        <v>673</v>
      </c>
      <c r="F86" s="284" t="s">
        <v>1234</v>
      </c>
      <c r="G86" s="285">
        <v>90</v>
      </c>
      <c r="H86" s="286" t="str">
        <f t="shared" si="2"/>
        <v>X SẮC</v>
      </c>
      <c r="I86" s="285">
        <v>90</v>
      </c>
      <c r="J86" s="286" t="str">
        <f t="shared" si="3"/>
        <v>X SẮC</v>
      </c>
      <c r="K86" s="285">
        <f t="shared" si="5"/>
        <v>90</v>
      </c>
      <c r="L86" s="286" t="str">
        <f t="shared" si="4"/>
        <v>X SẮC</v>
      </c>
      <c r="M86" s="286"/>
      <c r="N86" s="319"/>
      <c r="O86" s="183"/>
      <c r="P86" s="184"/>
      <c r="Q86" s="166"/>
      <c r="R86" s="28"/>
      <c r="S86" s="28"/>
      <c r="T86" s="29"/>
      <c r="U86" s="29"/>
      <c r="V86" s="29"/>
      <c r="W86" s="94"/>
    </row>
    <row r="87" spans="1:23" ht="21.75" customHeight="1">
      <c r="A87" s="280">
        <v>77</v>
      </c>
      <c r="B87" s="304">
        <v>172526996</v>
      </c>
      <c r="C87" s="281" t="s">
        <v>649</v>
      </c>
      <c r="D87" s="282" t="s">
        <v>181</v>
      </c>
      <c r="E87" s="283" t="s">
        <v>882</v>
      </c>
      <c r="F87" s="284" t="s">
        <v>1234</v>
      </c>
      <c r="G87" s="285">
        <v>90</v>
      </c>
      <c r="H87" s="286" t="str">
        <f t="shared" si="2"/>
        <v>X SẮC</v>
      </c>
      <c r="I87" s="285">
        <v>90</v>
      </c>
      <c r="J87" s="286" t="str">
        <f t="shared" si="3"/>
        <v>X SẮC</v>
      </c>
      <c r="K87" s="285">
        <f t="shared" si="5"/>
        <v>90</v>
      </c>
      <c r="L87" s="286" t="str">
        <f t="shared" si="4"/>
        <v>X SẮC</v>
      </c>
      <c r="M87" s="286"/>
      <c r="N87" s="319"/>
      <c r="O87" s="183"/>
      <c r="P87" s="185"/>
      <c r="Q87" s="166"/>
      <c r="R87" s="28"/>
      <c r="S87" s="28"/>
      <c r="T87" s="29"/>
      <c r="U87" s="29"/>
      <c r="V87" s="29"/>
      <c r="W87" s="94"/>
    </row>
    <row r="88" spans="1:23" ht="21.75" customHeight="1">
      <c r="A88" s="280">
        <v>78</v>
      </c>
      <c r="B88" s="304">
        <v>172526998</v>
      </c>
      <c r="C88" s="281" t="s">
        <v>1254</v>
      </c>
      <c r="D88" s="282" t="s">
        <v>105</v>
      </c>
      <c r="E88" s="283" t="s">
        <v>1164</v>
      </c>
      <c r="F88" s="284" t="s">
        <v>1234</v>
      </c>
      <c r="G88" s="285">
        <v>92</v>
      </c>
      <c r="H88" s="286" t="str">
        <f t="shared" si="2"/>
        <v>X SẮC</v>
      </c>
      <c r="I88" s="285">
        <v>90</v>
      </c>
      <c r="J88" s="286" t="str">
        <f t="shared" si="3"/>
        <v>X SẮC</v>
      </c>
      <c r="K88" s="285">
        <f t="shared" si="5"/>
        <v>91</v>
      </c>
      <c r="L88" s="286" t="str">
        <f t="shared" si="4"/>
        <v>X SẮC</v>
      </c>
      <c r="M88" s="286"/>
      <c r="N88" s="319"/>
      <c r="O88" s="183"/>
      <c r="P88" s="185"/>
      <c r="Q88" s="166"/>
      <c r="R88" s="28"/>
      <c r="S88" s="28"/>
      <c r="T88" s="29"/>
      <c r="U88" s="29"/>
      <c r="V88" s="29"/>
      <c r="W88" s="94"/>
    </row>
    <row r="89" spans="1:23" ht="21.75" customHeight="1">
      <c r="A89" s="280">
        <v>79</v>
      </c>
      <c r="B89" s="304">
        <v>172526999</v>
      </c>
      <c r="C89" s="281" t="s">
        <v>1255</v>
      </c>
      <c r="D89" s="282" t="s">
        <v>143</v>
      </c>
      <c r="E89" s="283" t="s">
        <v>1256</v>
      </c>
      <c r="F89" s="284" t="s">
        <v>1234</v>
      </c>
      <c r="G89" s="285">
        <v>92</v>
      </c>
      <c r="H89" s="286" t="str">
        <f t="shared" si="2"/>
        <v>X SẮC</v>
      </c>
      <c r="I89" s="285">
        <v>90</v>
      </c>
      <c r="J89" s="286" t="str">
        <f t="shared" si="3"/>
        <v>X SẮC</v>
      </c>
      <c r="K89" s="285">
        <f t="shared" si="5"/>
        <v>91</v>
      </c>
      <c r="L89" s="286" t="str">
        <f t="shared" si="4"/>
        <v>X SẮC</v>
      </c>
      <c r="M89" s="286"/>
      <c r="N89" s="319"/>
      <c r="O89" s="183"/>
      <c r="P89" s="184"/>
      <c r="Q89" s="166"/>
      <c r="R89" s="28"/>
      <c r="S89" s="28"/>
      <c r="T89" s="29"/>
      <c r="U89" s="29"/>
      <c r="V89" s="29"/>
      <c r="W89" s="94"/>
    </row>
    <row r="90" spans="1:23" ht="21.75" customHeight="1">
      <c r="A90" s="280">
        <v>80</v>
      </c>
      <c r="B90" s="304">
        <v>172527000</v>
      </c>
      <c r="C90" s="281" t="s">
        <v>1257</v>
      </c>
      <c r="D90" s="282" t="s">
        <v>396</v>
      </c>
      <c r="E90" s="283" t="s">
        <v>928</v>
      </c>
      <c r="F90" s="284" t="s">
        <v>1234</v>
      </c>
      <c r="G90" s="285">
        <v>80</v>
      </c>
      <c r="H90" s="286" t="str">
        <f t="shared" si="2"/>
        <v>TỐT</v>
      </c>
      <c r="I90" s="285">
        <v>83</v>
      </c>
      <c r="J90" s="286" t="str">
        <f t="shared" si="3"/>
        <v>TỐT</v>
      </c>
      <c r="K90" s="285">
        <f t="shared" si="5"/>
        <v>81.5</v>
      </c>
      <c r="L90" s="286" t="str">
        <f t="shared" si="4"/>
        <v>TỐT</v>
      </c>
      <c r="M90" s="286"/>
      <c r="N90" s="319"/>
      <c r="O90" s="183"/>
      <c r="P90" s="185"/>
      <c r="Q90" s="166"/>
      <c r="R90" s="28"/>
      <c r="S90" s="28"/>
      <c r="T90" s="29"/>
      <c r="U90" s="29"/>
      <c r="V90" s="29"/>
      <c r="W90" s="94"/>
    </row>
    <row r="91" spans="1:23" ht="21.75" customHeight="1">
      <c r="A91" s="298">
        <v>81</v>
      </c>
      <c r="B91" s="372">
        <v>172528875</v>
      </c>
      <c r="C91" s="373" t="s">
        <v>2004</v>
      </c>
      <c r="D91" s="374" t="s">
        <v>24</v>
      </c>
      <c r="E91" s="301"/>
      <c r="F91" s="302" t="s">
        <v>1234</v>
      </c>
      <c r="G91" s="296">
        <v>80</v>
      </c>
      <c r="H91" s="297" t="str">
        <f t="shared" si="2"/>
        <v>TỐT</v>
      </c>
      <c r="I91" s="296">
        <v>0</v>
      </c>
      <c r="J91" s="297" t="str">
        <f t="shared" si="3"/>
        <v>KÉM</v>
      </c>
      <c r="K91" s="296">
        <f t="shared" si="5"/>
        <v>40</v>
      </c>
      <c r="L91" s="297" t="str">
        <f t="shared" si="4"/>
        <v>YẾU</v>
      </c>
      <c r="M91" s="297"/>
      <c r="N91" s="319"/>
      <c r="O91" s="183"/>
      <c r="P91" s="185"/>
      <c r="Q91" s="166"/>
      <c r="R91" s="28"/>
      <c r="S91" s="28"/>
      <c r="T91" s="29"/>
      <c r="U91" s="29"/>
      <c r="V91" s="29"/>
      <c r="W91" s="94"/>
    </row>
    <row r="92" spans="1:14" ht="16.5">
      <c r="A92" s="318"/>
      <c r="B92" s="319"/>
      <c r="C92" s="319"/>
      <c r="D92" s="319"/>
      <c r="E92" s="319"/>
      <c r="F92" s="319"/>
      <c r="G92" s="320"/>
      <c r="H92" s="320"/>
      <c r="I92" s="320"/>
      <c r="J92" s="320"/>
      <c r="K92" s="320"/>
      <c r="L92" s="320"/>
      <c r="M92" s="320"/>
      <c r="N92" s="320"/>
    </row>
    <row r="93" spans="1:14" ht="16.5">
      <c r="A93" s="318"/>
      <c r="B93" s="318"/>
      <c r="C93" s="320"/>
      <c r="D93" s="320"/>
      <c r="E93" s="320"/>
      <c r="F93" s="320"/>
      <c r="G93" s="451" t="s">
        <v>2480</v>
      </c>
      <c r="H93" s="452"/>
      <c r="I93" s="453"/>
      <c r="J93" s="322"/>
      <c r="K93" s="451" t="s">
        <v>2482</v>
      </c>
      <c r="L93" s="452"/>
      <c r="M93" s="453"/>
      <c r="N93" s="319"/>
    </row>
    <row r="94" spans="1:14" ht="16.5">
      <c r="A94" s="318"/>
      <c r="B94" s="318"/>
      <c r="C94" s="320"/>
      <c r="D94" s="320"/>
      <c r="E94" s="320"/>
      <c r="F94" s="320"/>
      <c r="G94" s="311" t="s">
        <v>2412</v>
      </c>
      <c r="H94" s="308" t="s">
        <v>2413</v>
      </c>
      <c r="I94" s="308" t="s">
        <v>4</v>
      </c>
      <c r="J94" s="309"/>
      <c r="K94" s="313" t="s">
        <v>2412</v>
      </c>
      <c r="L94" s="308" t="s">
        <v>2413</v>
      </c>
      <c r="M94" s="308" t="s">
        <v>4</v>
      </c>
      <c r="N94" s="319"/>
    </row>
    <row r="95" spans="1:14" ht="15.75" customHeight="1">
      <c r="A95" s="318"/>
      <c r="B95" s="318"/>
      <c r="C95" s="320"/>
      <c r="D95" s="320"/>
      <c r="E95" s="320"/>
      <c r="F95" s="320"/>
      <c r="G95" s="311" t="s">
        <v>1522</v>
      </c>
      <c r="H95" s="308">
        <f>COUNTIF($J$11:$J$91,G95)</f>
        <v>39</v>
      </c>
      <c r="I95" s="312">
        <f>H95/$H$102</f>
        <v>0.48148148148148145</v>
      </c>
      <c r="J95" s="309"/>
      <c r="K95" s="313" t="s">
        <v>1522</v>
      </c>
      <c r="L95" s="308">
        <f>COUNTIF($L$11:$L$91,K95)</f>
        <v>40</v>
      </c>
      <c r="M95" s="312">
        <f>L95/$L$102</f>
        <v>0.49382716049382713</v>
      </c>
      <c r="N95" s="319"/>
    </row>
    <row r="96" spans="1:14" ht="15.75" customHeight="1">
      <c r="A96" s="318"/>
      <c r="B96" s="318"/>
      <c r="C96" s="320"/>
      <c r="D96" s="320"/>
      <c r="E96" s="320"/>
      <c r="F96" s="320"/>
      <c r="G96" s="311" t="s">
        <v>1523</v>
      </c>
      <c r="H96" s="308">
        <f aca="true" t="shared" si="6" ref="H96:H101">COUNTIF($J$11:$J$91,G96)</f>
        <v>33</v>
      </c>
      <c r="I96" s="312">
        <f aca="true" t="shared" si="7" ref="I96:I102">H96/$H$102</f>
        <v>0.4074074074074074</v>
      </c>
      <c r="J96" s="309"/>
      <c r="K96" s="313" t="s">
        <v>1523</v>
      </c>
      <c r="L96" s="308">
        <f aca="true" t="shared" si="8" ref="L96:L101">COUNTIF($L$11:$L$91,K96)</f>
        <v>32</v>
      </c>
      <c r="M96" s="312">
        <f aca="true" t="shared" si="9" ref="M96:M101">L96/$L$102</f>
        <v>0.3950617283950617</v>
      </c>
      <c r="N96" s="319"/>
    </row>
    <row r="97" spans="1:14" ht="15.75" customHeight="1">
      <c r="A97" s="318"/>
      <c r="B97" s="318"/>
      <c r="C97" s="320"/>
      <c r="D97" s="320"/>
      <c r="E97" s="320"/>
      <c r="F97" s="320"/>
      <c r="G97" s="311" t="s">
        <v>2414</v>
      </c>
      <c r="H97" s="308">
        <f t="shared" si="6"/>
        <v>5</v>
      </c>
      <c r="I97" s="312">
        <f t="shared" si="7"/>
        <v>0.06172839506172839</v>
      </c>
      <c r="J97" s="309"/>
      <c r="K97" s="313" t="s">
        <v>2414</v>
      </c>
      <c r="L97" s="308">
        <f t="shared" si="8"/>
        <v>5</v>
      </c>
      <c r="M97" s="312">
        <f t="shared" si="9"/>
        <v>0.06172839506172839</v>
      </c>
      <c r="N97" s="319"/>
    </row>
    <row r="98" spans="1:14" ht="15.75" customHeight="1">
      <c r="A98" s="318"/>
      <c r="B98" s="318"/>
      <c r="C98" s="320"/>
      <c r="D98" s="320"/>
      <c r="E98" s="320"/>
      <c r="F98" s="320"/>
      <c r="G98" s="311" t="s">
        <v>2415</v>
      </c>
      <c r="H98" s="308">
        <f t="shared" si="6"/>
        <v>0</v>
      </c>
      <c r="I98" s="312">
        <f t="shared" si="7"/>
        <v>0</v>
      </c>
      <c r="J98" s="309"/>
      <c r="K98" s="313" t="s">
        <v>2415</v>
      </c>
      <c r="L98" s="308">
        <f t="shared" si="8"/>
        <v>1</v>
      </c>
      <c r="M98" s="312">
        <f t="shared" si="9"/>
        <v>0.012345679012345678</v>
      </c>
      <c r="N98" s="319"/>
    </row>
    <row r="99" spans="1:14" ht="15.75" customHeight="1">
      <c r="A99" s="318"/>
      <c r="B99" s="318"/>
      <c r="C99" s="320"/>
      <c r="D99" s="320"/>
      <c r="E99" s="320"/>
      <c r="F99" s="320"/>
      <c r="G99" s="311" t="s">
        <v>2416</v>
      </c>
      <c r="H99" s="308">
        <f t="shared" si="6"/>
        <v>1</v>
      </c>
      <c r="I99" s="312">
        <f t="shared" si="7"/>
        <v>0.012345679012345678</v>
      </c>
      <c r="J99" s="309"/>
      <c r="K99" s="313" t="s">
        <v>2416</v>
      </c>
      <c r="L99" s="308">
        <f t="shared" si="8"/>
        <v>0</v>
      </c>
      <c r="M99" s="312">
        <f t="shared" si="9"/>
        <v>0</v>
      </c>
      <c r="N99" s="319"/>
    </row>
    <row r="100" spans="1:14" ht="15.75" customHeight="1">
      <c r="A100" s="318"/>
      <c r="B100" s="318"/>
      <c r="C100" s="320"/>
      <c r="D100" s="320"/>
      <c r="E100" s="320"/>
      <c r="F100" s="320"/>
      <c r="G100" s="311" t="s">
        <v>2417</v>
      </c>
      <c r="H100" s="308">
        <f t="shared" si="6"/>
        <v>0</v>
      </c>
      <c r="I100" s="312">
        <f t="shared" si="7"/>
        <v>0</v>
      </c>
      <c r="J100" s="309"/>
      <c r="K100" s="313" t="s">
        <v>2481</v>
      </c>
      <c r="L100" s="308">
        <f t="shared" si="8"/>
        <v>3</v>
      </c>
      <c r="M100" s="312">
        <f t="shared" si="9"/>
        <v>0.037037037037037035</v>
      </c>
      <c r="N100" s="319"/>
    </row>
    <row r="101" spans="1:14" ht="15.75" customHeight="1">
      <c r="A101" s="318"/>
      <c r="B101" s="318"/>
      <c r="C101" s="320"/>
      <c r="D101" s="320"/>
      <c r="E101" s="320"/>
      <c r="F101" s="320"/>
      <c r="G101" s="311" t="s">
        <v>2418</v>
      </c>
      <c r="H101" s="308">
        <f t="shared" si="6"/>
        <v>3</v>
      </c>
      <c r="I101" s="312">
        <f t="shared" si="7"/>
        <v>0.037037037037037035</v>
      </c>
      <c r="J101" s="309"/>
      <c r="K101" s="313" t="s">
        <v>2418</v>
      </c>
      <c r="L101" s="308">
        <f t="shared" si="8"/>
        <v>0</v>
      </c>
      <c r="M101" s="312">
        <f t="shared" si="9"/>
        <v>0</v>
      </c>
      <c r="N101" s="319"/>
    </row>
    <row r="102" spans="1:14" ht="15.75" customHeight="1">
      <c r="A102" s="318"/>
      <c r="B102" s="318"/>
      <c r="C102" s="320"/>
      <c r="D102" s="320"/>
      <c r="E102" s="320"/>
      <c r="F102" s="320"/>
      <c r="G102" s="308" t="s">
        <v>2419</v>
      </c>
      <c r="H102" s="308">
        <f>SUM(H95:H101)</f>
        <v>81</v>
      </c>
      <c r="I102" s="312">
        <f t="shared" si="7"/>
        <v>1</v>
      </c>
      <c r="J102" s="309"/>
      <c r="K102" s="310" t="s">
        <v>2419</v>
      </c>
      <c r="L102" s="308">
        <f>SUM(L95:L101)</f>
        <v>81</v>
      </c>
      <c r="M102" s="312">
        <f>L102/$L$102</f>
        <v>1</v>
      </c>
      <c r="N102" s="319"/>
    </row>
    <row r="103" spans="2:13" s="5" customFormat="1" ht="16.5">
      <c r="B103" s="2"/>
      <c r="F103" s="454" t="s">
        <v>2494</v>
      </c>
      <c r="G103" s="454"/>
      <c r="H103" s="454"/>
      <c r="I103" s="454"/>
      <c r="J103" s="454"/>
      <c r="K103" s="454"/>
      <c r="L103" s="454"/>
      <c r="M103" s="454"/>
    </row>
    <row r="104" spans="1:14" s="7" customFormat="1" ht="16.5">
      <c r="A104" s="430" t="s">
        <v>5</v>
      </c>
      <c r="B104" s="430"/>
      <c r="C104" s="430"/>
      <c r="D104" s="430"/>
      <c r="E104" s="430"/>
      <c r="F104" s="430"/>
      <c r="G104" s="449" t="s">
        <v>2420</v>
      </c>
      <c r="H104" s="449"/>
      <c r="I104" s="449"/>
      <c r="J104" s="449"/>
      <c r="K104" s="449"/>
      <c r="L104" s="449"/>
      <c r="M104" s="449"/>
      <c r="N104" s="5"/>
    </row>
    <row r="105" spans="1:24" ht="16.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5:24" ht="16.5"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5:24" ht="16.5"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>
      <c r="A108" s="430" t="s">
        <v>2463</v>
      </c>
      <c r="B108" s="430"/>
      <c r="C108" s="430"/>
      <c r="G108" s="449" t="s">
        <v>2462</v>
      </c>
      <c r="H108" s="449"/>
      <c r="I108" s="449"/>
      <c r="J108" s="449"/>
      <c r="K108" s="449"/>
      <c r="L108" s="449"/>
      <c r="M108" s="449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25">
    <mergeCell ref="G104:M104"/>
    <mergeCell ref="M9:M10"/>
    <mergeCell ref="G9:H9"/>
    <mergeCell ref="A7:N7"/>
    <mergeCell ref="A9:A10"/>
    <mergeCell ref="C9:D10"/>
    <mergeCell ref="G93:I93"/>
    <mergeCell ref="K93:M93"/>
    <mergeCell ref="F103:M103"/>
    <mergeCell ref="A108:C108"/>
    <mergeCell ref="G108:M108"/>
    <mergeCell ref="A104:C104"/>
    <mergeCell ref="B9:B10"/>
    <mergeCell ref="D104:F104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C91:D91 C65:D65 P65:R91">
    <cfRule type="cellIs" priority="3" dxfId="11" operator="equal" stopIfTrue="1">
      <formula>0</formula>
    </cfRule>
  </conditionalFormatting>
  <conditionalFormatting sqref="G11:G91 I11:I91 K11:K91">
    <cfRule type="cellIs" priority="4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zoomScalePageLayoutView="0" workbookViewId="0" topLeftCell="A49">
      <selection activeCell="K65" sqref="K65:M65"/>
    </sheetView>
  </sheetViews>
  <sheetFormatPr defaultColWidth="9.140625" defaultRowHeight="12.75"/>
  <cols>
    <col min="1" max="1" width="4.28125" style="2" customWidth="1"/>
    <col min="2" max="2" width="10.8515625" style="2" customWidth="1"/>
    <col min="3" max="3" width="10.7109375" style="2" customWidth="1"/>
    <col min="4" max="4" width="6.140625" style="2" customWidth="1"/>
    <col min="5" max="5" width="10.140625" style="2" customWidth="1"/>
    <col min="6" max="6" width="10.421875" style="2" customWidth="1"/>
    <col min="7" max="7" width="7.57421875" style="2" customWidth="1"/>
    <col min="8" max="8" width="5.8515625" style="2" customWidth="1"/>
    <col min="9" max="9" width="7.57421875" style="2" customWidth="1"/>
    <col min="10" max="10" width="5.57421875" style="2" customWidth="1"/>
    <col min="11" max="11" width="6.8515625" style="2" customWidth="1"/>
    <col min="12" max="12" width="5.8515625" style="2" customWidth="1"/>
    <col min="13" max="13" width="8.421875" style="2" customWidth="1"/>
    <col min="14" max="14" width="10.28125" style="2" customWidth="1"/>
    <col min="15" max="15" width="18.140625" style="11" customWidth="1"/>
    <col min="16" max="16" width="7.7109375" style="11" customWidth="1"/>
    <col min="17" max="17" width="13.28125" style="11" bestFit="1" customWidth="1"/>
    <col min="18" max="18" width="9.140625" style="11" customWidth="1"/>
    <col min="19" max="19" width="0" style="11" hidden="1" customWidth="1"/>
    <col min="20" max="22" width="0" style="4" hidden="1" customWidth="1"/>
    <col min="23" max="25" width="9.140625" style="4" customWidth="1"/>
    <col min="26" max="16384" width="9.140625" style="2" customWidth="1"/>
  </cols>
  <sheetData>
    <row r="1" ht="20.2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5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  <c r="O9" s="75"/>
      <c r="P9" s="75"/>
      <c r="Q9" s="75"/>
      <c r="R9" s="75"/>
      <c r="S9" s="75"/>
      <c r="T9" s="18"/>
      <c r="U9" s="18"/>
      <c r="V9" s="18"/>
      <c r="W9" s="18"/>
      <c r="X9" s="18"/>
      <c r="Y9" s="18"/>
    </row>
    <row r="10" spans="1:25" s="5" customFormat="1" ht="66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  <c r="O10" s="75"/>
      <c r="P10" s="75"/>
      <c r="Q10" s="75"/>
      <c r="R10" s="75"/>
      <c r="S10" s="75"/>
      <c r="T10" s="18"/>
      <c r="U10" s="18"/>
      <c r="V10" s="18"/>
      <c r="W10" s="18"/>
      <c r="X10" s="18"/>
      <c r="Y10" s="18"/>
    </row>
    <row r="11" spans="1:24" ht="18" customHeight="1">
      <c r="A11" s="273">
        <v>1</v>
      </c>
      <c r="B11" s="303">
        <v>162316812</v>
      </c>
      <c r="C11" s="274" t="s">
        <v>1002</v>
      </c>
      <c r="D11" s="275" t="s">
        <v>91</v>
      </c>
      <c r="E11" s="276">
        <v>33932</v>
      </c>
      <c r="F11" s="277" t="s">
        <v>1003</v>
      </c>
      <c r="G11" s="278">
        <v>90</v>
      </c>
      <c r="H11" s="279" t="str">
        <f aca="true" t="shared" si="0" ref="H11:L42">IF(G11&gt;=90,"X SẮC",IF(G11&gt;=80,"TỐT",IF(G11&gt;=70,"KHÁ",IF(G11&gt;=60,"TB KHÁ",IF(G11&gt;=50,"T. BÌNH",IF(G11&gt;=40,"YẾU","KÉM"))))))</f>
        <v>X SẮC</v>
      </c>
      <c r="I11" s="278">
        <v>87</v>
      </c>
      <c r="J11" s="279" t="str">
        <f t="shared" si="0"/>
        <v>TỐT</v>
      </c>
      <c r="K11" s="278">
        <f>(G11+I11)/2</f>
        <v>88.5</v>
      </c>
      <c r="L11" s="279" t="str">
        <f t="shared" si="0"/>
        <v>TỐT</v>
      </c>
      <c r="M11" s="279"/>
      <c r="O11" s="165"/>
      <c r="P11" s="166"/>
      <c r="Q11" s="63"/>
      <c r="R11" s="81"/>
      <c r="S11" s="3"/>
      <c r="U11" s="3"/>
      <c r="X11" s="13"/>
    </row>
    <row r="12" spans="1:24" ht="18" customHeight="1">
      <c r="A12" s="280">
        <v>2</v>
      </c>
      <c r="B12" s="304">
        <v>172316791</v>
      </c>
      <c r="C12" s="281" t="s">
        <v>323</v>
      </c>
      <c r="D12" s="282" t="s">
        <v>179</v>
      </c>
      <c r="E12" s="283" t="s">
        <v>1004</v>
      </c>
      <c r="F12" s="284" t="s">
        <v>1003</v>
      </c>
      <c r="G12" s="285">
        <v>0</v>
      </c>
      <c r="H12" s="286" t="str">
        <f t="shared" si="0"/>
        <v>KÉM</v>
      </c>
      <c r="I12" s="285">
        <v>0</v>
      </c>
      <c r="J12" s="286" t="str">
        <f t="shared" si="0"/>
        <v>KÉM</v>
      </c>
      <c r="K12" s="285">
        <f aca="true" t="shared" si="1" ref="K12:K63">(G12+I12)/2</f>
        <v>0</v>
      </c>
      <c r="L12" s="286" t="str">
        <f t="shared" si="0"/>
        <v>KÉM</v>
      </c>
      <c r="M12" s="286" t="s">
        <v>1954</v>
      </c>
      <c r="O12" s="168" t="s">
        <v>2465</v>
      </c>
      <c r="P12" s="166"/>
      <c r="Q12" s="63"/>
      <c r="R12" s="81"/>
      <c r="S12" s="3"/>
      <c r="U12" s="3"/>
      <c r="X12" s="13"/>
    </row>
    <row r="13" spans="1:24" ht="18" customHeight="1">
      <c r="A13" s="280">
        <v>3</v>
      </c>
      <c r="B13" s="304">
        <v>172316792</v>
      </c>
      <c r="C13" s="281" t="s">
        <v>796</v>
      </c>
      <c r="D13" s="282" t="s">
        <v>93</v>
      </c>
      <c r="E13" s="283" t="s">
        <v>719</v>
      </c>
      <c r="F13" s="284" t="s">
        <v>1003</v>
      </c>
      <c r="G13" s="285">
        <v>85</v>
      </c>
      <c r="H13" s="286" t="str">
        <f t="shared" si="0"/>
        <v>TỐT</v>
      </c>
      <c r="I13" s="285">
        <v>90</v>
      </c>
      <c r="J13" s="286" t="str">
        <f t="shared" si="0"/>
        <v>X SẮC</v>
      </c>
      <c r="K13" s="285">
        <f t="shared" si="1"/>
        <v>87.5</v>
      </c>
      <c r="L13" s="286" t="str">
        <f t="shared" si="0"/>
        <v>TỐT</v>
      </c>
      <c r="M13" s="286"/>
      <c r="O13" s="165"/>
      <c r="P13" s="166"/>
      <c r="Q13" s="63"/>
      <c r="R13" s="81"/>
      <c r="S13" s="3"/>
      <c r="U13" s="3"/>
      <c r="X13" s="13"/>
    </row>
    <row r="14" spans="1:24" ht="18" customHeight="1">
      <c r="A14" s="280">
        <v>4</v>
      </c>
      <c r="B14" s="304">
        <v>172316793</v>
      </c>
      <c r="C14" s="281" t="s">
        <v>1005</v>
      </c>
      <c r="D14" s="282" t="s">
        <v>88</v>
      </c>
      <c r="E14" s="283" t="s">
        <v>988</v>
      </c>
      <c r="F14" s="284" t="s">
        <v>1003</v>
      </c>
      <c r="G14" s="285">
        <v>84</v>
      </c>
      <c r="H14" s="286" t="str">
        <f t="shared" si="0"/>
        <v>TỐT</v>
      </c>
      <c r="I14" s="285">
        <v>92</v>
      </c>
      <c r="J14" s="286" t="str">
        <f t="shared" si="0"/>
        <v>X SẮC</v>
      </c>
      <c r="K14" s="285">
        <f t="shared" si="1"/>
        <v>88</v>
      </c>
      <c r="L14" s="286" t="str">
        <f t="shared" si="0"/>
        <v>TỐT</v>
      </c>
      <c r="M14" s="286"/>
      <c r="O14" s="165"/>
      <c r="P14" s="166"/>
      <c r="Q14" s="63"/>
      <c r="R14" s="81"/>
      <c r="S14" s="3"/>
      <c r="U14" s="3"/>
      <c r="X14" s="13"/>
    </row>
    <row r="15" spans="1:24" ht="18" customHeight="1">
      <c r="A15" s="280">
        <v>5</v>
      </c>
      <c r="B15" s="304">
        <v>172316794</v>
      </c>
      <c r="C15" s="281" t="s">
        <v>1006</v>
      </c>
      <c r="D15" s="282" t="s">
        <v>179</v>
      </c>
      <c r="E15" s="283" t="s">
        <v>755</v>
      </c>
      <c r="F15" s="284" t="s">
        <v>1003</v>
      </c>
      <c r="G15" s="285">
        <v>84</v>
      </c>
      <c r="H15" s="286" t="str">
        <f t="shared" si="0"/>
        <v>TỐT</v>
      </c>
      <c r="I15" s="285">
        <v>90</v>
      </c>
      <c r="J15" s="286" t="str">
        <f t="shared" si="0"/>
        <v>X SẮC</v>
      </c>
      <c r="K15" s="285">
        <f t="shared" si="1"/>
        <v>87</v>
      </c>
      <c r="L15" s="286" t="str">
        <f t="shared" si="0"/>
        <v>TỐT</v>
      </c>
      <c r="M15" s="286"/>
      <c r="O15" s="165"/>
      <c r="P15" s="166"/>
      <c r="Q15" s="63"/>
      <c r="R15" s="81"/>
      <c r="S15" s="3"/>
      <c r="U15" s="3"/>
      <c r="X15" s="13"/>
    </row>
    <row r="16" spans="1:24" ht="18" customHeight="1">
      <c r="A16" s="280">
        <v>6</v>
      </c>
      <c r="B16" s="304">
        <v>172316795</v>
      </c>
      <c r="C16" s="281" t="s">
        <v>1007</v>
      </c>
      <c r="D16" s="282" t="s">
        <v>497</v>
      </c>
      <c r="E16" s="283" t="s">
        <v>931</v>
      </c>
      <c r="F16" s="284" t="s">
        <v>1003</v>
      </c>
      <c r="G16" s="285">
        <v>88</v>
      </c>
      <c r="H16" s="286" t="str">
        <f t="shared" si="0"/>
        <v>TỐT</v>
      </c>
      <c r="I16" s="285">
        <v>87</v>
      </c>
      <c r="J16" s="286" t="str">
        <f t="shared" si="0"/>
        <v>TỐT</v>
      </c>
      <c r="K16" s="285">
        <f t="shared" si="1"/>
        <v>87.5</v>
      </c>
      <c r="L16" s="286" t="str">
        <f t="shared" si="0"/>
        <v>TỐT</v>
      </c>
      <c r="M16" s="286"/>
      <c r="O16" s="165"/>
      <c r="P16" s="166"/>
      <c r="Q16" s="63"/>
      <c r="R16" s="81"/>
      <c r="S16" s="3"/>
      <c r="U16" s="3"/>
      <c r="X16" s="13"/>
    </row>
    <row r="17" spans="1:24" ht="18" customHeight="1">
      <c r="A17" s="280">
        <v>7</v>
      </c>
      <c r="B17" s="304">
        <v>172316796</v>
      </c>
      <c r="C17" s="281" t="s">
        <v>1008</v>
      </c>
      <c r="D17" s="282" t="s">
        <v>306</v>
      </c>
      <c r="E17" s="283" t="s">
        <v>1009</v>
      </c>
      <c r="F17" s="284" t="s">
        <v>1003</v>
      </c>
      <c r="G17" s="285">
        <v>77</v>
      </c>
      <c r="H17" s="286" t="str">
        <f t="shared" si="0"/>
        <v>KHÁ</v>
      </c>
      <c r="I17" s="285">
        <v>75</v>
      </c>
      <c r="J17" s="286" t="str">
        <f t="shared" si="0"/>
        <v>KHÁ</v>
      </c>
      <c r="K17" s="285">
        <f t="shared" si="1"/>
        <v>76</v>
      </c>
      <c r="L17" s="286" t="str">
        <f t="shared" si="0"/>
        <v>KHÁ</v>
      </c>
      <c r="M17" s="286"/>
      <c r="O17" s="165"/>
      <c r="P17" s="166"/>
      <c r="Q17" s="63"/>
      <c r="R17" s="81"/>
      <c r="S17" s="3"/>
      <c r="U17" s="3"/>
      <c r="X17" s="13"/>
    </row>
    <row r="18" spans="1:24" ht="18" customHeight="1">
      <c r="A18" s="280">
        <v>8</v>
      </c>
      <c r="B18" s="304">
        <v>172316797</v>
      </c>
      <c r="C18" s="281" t="s">
        <v>1010</v>
      </c>
      <c r="D18" s="282" t="s">
        <v>101</v>
      </c>
      <c r="E18" s="283" t="s">
        <v>939</v>
      </c>
      <c r="F18" s="284" t="s">
        <v>1003</v>
      </c>
      <c r="G18" s="285">
        <v>80</v>
      </c>
      <c r="H18" s="286" t="str">
        <f t="shared" si="0"/>
        <v>TỐT</v>
      </c>
      <c r="I18" s="285">
        <v>0</v>
      </c>
      <c r="J18" s="286" t="str">
        <f t="shared" si="0"/>
        <v>KÉM</v>
      </c>
      <c r="K18" s="285">
        <f t="shared" si="1"/>
        <v>40</v>
      </c>
      <c r="L18" s="286" t="str">
        <f t="shared" si="0"/>
        <v>YẾU</v>
      </c>
      <c r="M18" s="286"/>
      <c r="O18" s="165"/>
      <c r="P18" s="166"/>
      <c r="Q18" s="63"/>
      <c r="R18" s="81"/>
      <c r="S18" s="3"/>
      <c r="U18" s="3"/>
      <c r="X18" s="13"/>
    </row>
    <row r="19" spans="1:24" ht="18" customHeight="1">
      <c r="A19" s="280">
        <v>9</v>
      </c>
      <c r="B19" s="304">
        <v>172316798</v>
      </c>
      <c r="C19" s="281" t="s">
        <v>1011</v>
      </c>
      <c r="D19" s="282" t="s">
        <v>1012</v>
      </c>
      <c r="E19" s="283" t="s">
        <v>792</v>
      </c>
      <c r="F19" s="284" t="s">
        <v>1003</v>
      </c>
      <c r="G19" s="285">
        <v>98</v>
      </c>
      <c r="H19" s="286" t="str">
        <f t="shared" si="0"/>
        <v>X SẮC</v>
      </c>
      <c r="I19" s="285">
        <v>90</v>
      </c>
      <c r="J19" s="286" t="str">
        <f t="shared" si="0"/>
        <v>X SẮC</v>
      </c>
      <c r="K19" s="285">
        <f t="shared" si="1"/>
        <v>94</v>
      </c>
      <c r="L19" s="286" t="str">
        <f t="shared" si="0"/>
        <v>X SẮC</v>
      </c>
      <c r="M19" s="286"/>
      <c r="O19" s="165"/>
      <c r="P19" s="166"/>
      <c r="Q19" s="63"/>
      <c r="R19" s="81"/>
      <c r="S19" s="3"/>
      <c r="U19" s="3"/>
      <c r="X19" s="13"/>
    </row>
    <row r="20" spans="1:24" ht="18" customHeight="1">
      <c r="A20" s="280">
        <v>10</v>
      </c>
      <c r="B20" s="304">
        <v>172316799</v>
      </c>
      <c r="C20" s="281" t="s">
        <v>1013</v>
      </c>
      <c r="D20" s="282" t="s">
        <v>380</v>
      </c>
      <c r="E20" s="283" t="s">
        <v>1014</v>
      </c>
      <c r="F20" s="284" t="s">
        <v>1003</v>
      </c>
      <c r="G20" s="285">
        <v>87</v>
      </c>
      <c r="H20" s="286" t="str">
        <f t="shared" si="0"/>
        <v>TỐT</v>
      </c>
      <c r="I20" s="285">
        <v>81</v>
      </c>
      <c r="J20" s="286" t="str">
        <f t="shared" si="0"/>
        <v>TỐT</v>
      </c>
      <c r="K20" s="285">
        <f t="shared" si="1"/>
        <v>84</v>
      </c>
      <c r="L20" s="286" t="str">
        <f t="shared" si="0"/>
        <v>TỐT</v>
      </c>
      <c r="M20" s="286"/>
      <c r="O20" s="165"/>
      <c r="P20" s="166"/>
      <c r="Q20" s="63"/>
      <c r="R20" s="81"/>
      <c r="S20" s="3"/>
      <c r="U20" s="3"/>
      <c r="X20" s="13"/>
    </row>
    <row r="21" spans="1:24" ht="18" customHeight="1">
      <c r="A21" s="280">
        <v>11</v>
      </c>
      <c r="B21" s="304">
        <v>172316800</v>
      </c>
      <c r="C21" s="281" t="s">
        <v>1015</v>
      </c>
      <c r="D21" s="282" t="s">
        <v>380</v>
      </c>
      <c r="E21" s="283" t="s">
        <v>804</v>
      </c>
      <c r="F21" s="284" t="s">
        <v>1003</v>
      </c>
      <c r="G21" s="285">
        <v>85</v>
      </c>
      <c r="H21" s="286" t="str">
        <f t="shared" si="0"/>
        <v>TỐT</v>
      </c>
      <c r="I21" s="285">
        <v>85</v>
      </c>
      <c r="J21" s="286" t="str">
        <f t="shared" si="0"/>
        <v>TỐT</v>
      </c>
      <c r="K21" s="285">
        <f t="shared" si="1"/>
        <v>85</v>
      </c>
      <c r="L21" s="286" t="str">
        <f t="shared" si="0"/>
        <v>TỐT</v>
      </c>
      <c r="M21" s="286"/>
      <c r="O21" s="165"/>
      <c r="P21" s="166"/>
      <c r="Q21" s="63"/>
      <c r="R21" s="81"/>
      <c r="S21" s="3"/>
      <c r="U21" s="3"/>
      <c r="X21" s="13"/>
    </row>
    <row r="22" spans="1:24" ht="18" customHeight="1">
      <c r="A22" s="280">
        <v>12</v>
      </c>
      <c r="B22" s="304">
        <v>172316802</v>
      </c>
      <c r="C22" s="281" t="s">
        <v>649</v>
      </c>
      <c r="D22" s="282" t="s">
        <v>187</v>
      </c>
      <c r="E22" s="283" t="s">
        <v>939</v>
      </c>
      <c r="F22" s="284" t="s">
        <v>1003</v>
      </c>
      <c r="G22" s="285">
        <v>98</v>
      </c>
      <c r="H22" s="286" t="str">
        <f t="shared" si="0"/>
        <v>X SẮC</v>
      </c>
      <c r="I22" s="285">
        <v>95</v>
      </c>
      <c r="J22" s="286" t="str">
        <f t="shared" si="0"/>
        <v>X SẮC</v>
      </c>
      <c r="K22" s="285">
        <f t="shared" si="1"/>
        <v>96.5</v>
      </c>
      <c r="L22" s="286" t="str">
        <f t="shared" si="0"/>
        <v>X SẮC</v>
      </c>
      <c r="M22" s="286"/>
      <c r="O22" s="165"/>
      <c r="P22" s="166"/>
      <c r="Q22" s="63"/>
      <c r="R22" s="81"/>
      <c r="S22" s="3"/>
      <c r="U22" s="3"/>
      <c r="X22" s="13"/>
    </row>
    <row r="23" spans="1:24" ht="18" customHeight="1">
      <c r="A23" s="280">
        <v>13</v>
      </c>
      <c r="B23" s="304">
        <v>172316803</v>
      </c>
      <c r="C23" s="281" t="s">
        <v>226</v>
      </c>
      <c r="D23" s="282" t="s">
        <v>187</v>
      </c>
      <c r="E23" s="283" t="s">
        <v>1016</v>
      </c>
      <c r="F23" s="284" t="s">
        <v>1003</v>
      </c>
      <c r="G23" s="285">
        <v>84</v>
      </c>
      <c r="H23" s="286" t="str">
        <f t="shared" si="0"/>
        <v>TỐT</v>
      </c>
      <c r="I23" s="285">
        <v>90</v>
      </c>
      <c r="J23" s="286" t="str">
        <f t="shared" si="0"/>
        <v>X SẮC</v>
      </c>
      <c r="K23" s="285">
        <f t="shared" si="1"/>
        <v>87</v>
      </c>
      <c r="L23" s="286" t="str">
        <f t="shared" si="0"/>
        <v>TỐT</v>
      </c>
      <c r="M23" s="286"/>
      <c r="O23" s="165"/>
      <c r="P23" s="166"/>
      <c r="Q23" s="63"/>
      <c r="R23" s="81"/>
      <c r="S23" s="3"/>
      <c r="U23" s="3"/>
      <c r="X23" s="13"/>
    </row>
    <row r="24" spans="1:24" ht="18" customHeight="1">
      <c r="A24" s="280">
        <v>14</v>
      </c>
      <c r="B24" s="304">
        <v>172316804</v>
      </c>
      <c r="C24" s="281" t="s">
        <v>1017</v>
      </c>
      <c r="D24" s="282" t="s">
        <v>30</v>
      </c>
      <c r="E24" s="283" t="s">
        <v>1018</v>
      </c>
      <c r="F24" s="284" t="s">
        <v>1003</v>
      </c>
      <c r="G24" s="285">
        <v>88</v>
      </c>
      <c r="H24" s="286" t="str">
        <f t="shared" si="0"/>
        <v>TỐT</v>
      </c>
      <c r="I24" s="285">
        <v>90</v>
      </c>
      <c r="J24" s="286" t="str">
        <f t="shared" si="0"/>
        <v>X SẮC</v>
      </c>
      <c r="K24" s="285">
        <f t="shared" si="1"/>
        <v>89</v>
      </c>
      <c r="L24" s="286" t="str">
        <f t="shared" si="0"/>
        <v>TỐT</v>
      </c>
      <c r="M24" s="286"/>
      <c r="O24" s="165"/>
      <c r="P24" s="166"/>
      <c r="Q24" s="63"/>
      <c r="R24" s="81"/>
      <c r="S24" s="3"/>
      <c r="U24" s="3"/>
      <c r="X24" s="13"/>
    </row>
    <row r="25" spans="1:24" ht="18" customHeight="1">
      <c r="A25" s="280">
        <v>15</v>
      </c>
      <c r="B25" s="304">
        <v>172316806</v>
      </c>
      <c r="C25" s="281" t="s">
        <v>1015</v>
      </c>
      <c r="D25" s="282" t="s">
        <v>120</v>
      </c>
      <c r="E25" s="283" t="s">
        <v>596</v>
      </c>
      <c r="F25" s="284" t="s">
        <v>1003</v>
      </c>
      <c r="G25" s="285">
        <v>70</v>
      </c>
      <c r="H25" s="286" t="str">
        <f t="shared" si="0"/>
        <v>KHÁ</v>
      </c>
      <c r="I25" s="285">
        <v>73</v>
      </c>
      <c r="J25" s="286" t="str">
        <f t="shared" si="0"/>
        <v>KHÁ</v>
      </c>
      <c r="K25" s="285">
        <f t="shared" si="1"/>
        <v>71.5</v>
      </c>
      <c r="L25" s="286" t="str">
        <f t="shared" si="0"/>
        <v>KHÁ</v>
      </c>
      <c r="M25" s="286"/>
      <c r="O25" s="165"/>
      <c r="P25" s="166"/>
      <c r="Q25" s="63"/>
      <c r="R25" s="81"/>
      <c r="S25" s="3"/>
      <c r="U25" s="3"/>
      <c r="X25" s="13"/>
    </row>
    <row r="26" spans="1:24" ht="18" customHeight="1">
      <c r="A26" s="280">
        <v>16</v>
      </c>
      <c r="B26" s="304">
        <v>172316807</v>
      </c>
      <c r="C26" s="281" t="s">
        <v>1019</v>
      </c>
      <c r="D26" s="282" t="s">
        <v>104</v>
      </c>
      <c r="E26" s="283" t="s">
        <v>1020</v>
      </c>
      <c r="F26" s="284" t="s">
        <v>1003</v>
      </c>
      <c r="G26" s="285">
        <v>85</v>
      </c>
      <c r="H26" s="286" t="str">
        <f t="shared" si="0"/>
        <v>TỐT</v>
      </c>
      <c r="I26" s="285">
        <v>85</v>
      </c>
      <c r="J26" s="286" t="str">
        <f t="shared" si="0"/>
        <v>TỐT</v>
      </c>
      <c r="K26" s="285">
        <f t="shared" si="1"/>
        <v>85</v>
      </c>
      <c r="L26" s="286" t="str">
        <f t="shared" si="0"/>
        <v>TỐT</v>
      </c>
      <c r="M26" s="286"/>
      <c r="O26" s="165"/>
      <c r="P26" s="166"/>
      <c r="Q26" s="63"/>
      <c r="R26" s="81"/>
      <c r="S26" s="3"/>
      <c r="U26" s="3"/>
      <c r="X26" s="13"/>
    </row>
    <row r="27" spans="1:24" ht="18" customHeight="1">
      <c r="A27" s="280">
        <v>17</v>
      </c>
      <c r="B27" s="304">
        <v>172316808</v>
      </c>
      <c r="C27" s="281" t="s">
        <v>1021</v>
      </c>
      <c r="D27" s="282" t="s">
        <v>354</v>
      </c>
      <c r="E27" s="283" t="s">
        <v>1022</v>
      </c>
      <c r="F27" s="284" t="s">
        <v>1003</v>
      </c>
      <c r="G27" s="285">
        <v>84</v>
      </c>
      <c r="H27" s="286" t="str">
        <f t="shared" si="0"/>
        <v>TỐT</v>
      </c>
      <c r="I27" s="285">
        <v>90</v>
      </c>
      <c r="J27" s="286" t="str">
        <f t="shared" si="0"/>
        <v>X SẮC</v>
      </c>
      <c r="K27" s="285">
        <f t="shared" si="1"/>
        <v>87</v>
      </c>
      <c r="L27" s="286" t="str">
        <f t="shared" si="0"/>
        <v>TỐT</v>
      </c>
      <c r="M27" s="286"/>
      <c r="O27" s="165"/>
      <c r="P27" s="166"/>
      <c r="Q27" s="63"/>
      <c r="R27" s="81"/>
      <c r="S27" s="3"/>
      <c r="U27" s="3"/>
      <c r="X27" s="13"/>
    </row>
    <row r="28" spans="1:24" ht="18" customHeight="1">
      <c r="A28" s="280">
        <v>18</v>
      </c>
      <c r="B28" s="304">
        <v>172316809</v>
      </c>
      <c r="C28" s="281" t="s">
        <v>1023</v>
      </c>
      <c r="D28" s="282" t="s">
        <v>38</v>
      </c>
      <c r="E28" s="283" t="s">
        <v>848</v>
      </c>
      <c r="F28" s="284" t="s">
        <v>1003</v>
      </c>
      <c r="G28" s="285">
        <v>88</v>
      </c>
      <c r="H28" s="286" t="str">
        <f t="shared" si="0"/>
        <v>TỐT</v>
      </c>
      <c r="I28" s="285">
        <v>76</v>
      </c>
      <c r="J28" s="286" t="str">
        <f t="shared" si="0"/>
        <v>KHÁ</v>
      </c>
      <c r="K28" s="285">
        <f t="shared" si="1"/>
        <v>82</v>
      </c>
      <c r="L28" s="286" t="str">
        <f t="shared" si="0"/>
        <v>TỐT</v>
      </c>
      <c r="M28" s="286"/>
      <c r="O28" s="165"/>
      <c r="P28" s="166"/>
      <c r="Q28" s="63"/>
      <c r="R28" s="81"/>
      <c r="S28" s="3"/>
      <c r="U28" s="3"/>
      <c r="X28" s="13"/>
    </row>
    <row r="29" spans="1:24" ht="18" customHeight="1">
      <c r="A29" s="280">
        <v>19</v>
      </c>
      <c r="B29" s="304">
        <v>172316810</v>
      </c>
      <c r="C29" s="281" t="s">
        <v>1024</v>
      </c>
      <c r="D29" s="282" t="s">
        <v>1025</v>
      </c>
      <c r="E29" s="283" t="s">
        <v>848</v>
      </c>
      <c r="F29" s="284" t="s">
        <v>1003</v>
      </c>
      <c r="G29" s="285">
        <v>85</v>
      </c>
      <c r="H29" s="286" t="str">
        <f t="shared" si="0"/>
        <v>TỐT</v>
      </c>
      <c r="I29" s="285">
        <v>85</v>
      </c>
      <c r="J29" s="286" t="str">
        <f t="shared" si="0"/>
        <v>TỐT</v>
      </c>
      <c r="K29" s="285">
        <f t="shared" si="1"/>
        <v>85</v>
      </c>
      <c r="L29" s="286" t="str">
        <f t="shared" si="0"/>
        <v>TỐT</v>
      </c>
      <c r="M29" s="286"/>
      <c r="O29" s="165"/>
      <c r="P29" s="166"/>
      <c r="Q29" s="63"/>
      <c r="R29" s="81"/>
      <c r="S29" s="3"/>
      <c r="U29" s="3"/>
      <c r="X29" s="13"/>
    </row>
    <row r="30" spans="1:24" ht="18" customHeight="1">
      <c r="A30" s="280">
        <v>20</v>
      </c>
      <c r="B30" s="304">
        <v>172316812</v>
      </c>
      <c r="C30" s="281" t="s">
        <v>1026</v>
      </c>
      <c r="D30" s="282" t="s">
        <v>108</v>
      </c>
      <c r="E30" s="283" t="s">
        <v>161</v>
      </c>
      <c r="F30" s="284" t="s">
        <v>1003</v>
      </c>
      <c r="G30" s="285">
        <v>85</v>
      </c>
      <c r="H30" s="286" t="str">
        <f t="shared" si="0"/>
        <v>TỐT</v>
      </c>
      <c r="I30" s="285">
        <v>74</v>
      </c>
      <c r="J30" s="286" t="str">
        <f t="shared" si="0"/>
        <v>KHÁ</v>
      </c>
      <c r="K30" s="285">
        <f t="shared" si="1"/>
        <v>79.5</v>
      </c>
      <c r="L30" s="286" t="str">
        <f t="shared" si="0"/>
        <v>KHÁ</v>
      </c>
      <c r="M30" s="286"/>
      <c r="O30" s="165"/>
      <c r="P30" s="166"/>
      <c r="Q30" s="63"/>
      <c r="R30" s="81"/>
      <c r="S30" s="3"/>
      <c r="U30" s="3"/>
      <c r="X30" s="13"/>
    </row>
    <row r="31" spans="1:24" ht="18" customHeight="1">
      <c r="A31" s="280">
        <v>21</v>
      </c>
      <c r="B31" s="304">
        <v>172316813</v>
      </c>
      <c r="C31" s="281" t="s">
        <v>1027</v>
      </c>
      <c r="D31" s="282" t="s">
        <v>1028</v>
      </c>
      <c r="E31" s="283" t="s">
        <v>998</v>
      </c>
      <c r="F31" s="284" t="s">
        <v>1003</v>
      </c>
      <c r="G31" s="285">
        <v>87</v>
      </c>
      <c r="H31" s="286" t="str">
        <f t="shared" si="0"/>
        <v>TỐT</v>
      </c>
      <c r="I31" s="285">
        <v>81</v>
      </c>
      <c r="J31" s="286" t="str">
        <f t="shared" si="0"/>
        <v>TỐT</v>
      </c>
      <c r="K31" s="285">
        <f t="shared" si="1"/>
        <v>84</v>
      </c>
      <c r="L31" s="286" t="str">
        <f t="shared" si="0"/>
        <v>TỐT</v>
      </c>
      <c r="M31" s="286"/>
      <c r="O31" s="165"/>
      <c r="P31" s="166"/>
      <c r="Q31" s="63"/>
      <c r="R31" s="81"/>
      <c r="S31" s="3"/>
      <c r="U31" s="3"/>
      <c r="X31" s="13"/>
    </row>
    <row r="32" spans="1:24" ht="18" customHeight="1">
      <c r="A32" s="280">
        <v>22</v>
      </c>
      <c r="B32" s="304">
        <v>172316815</v>
      </c>
      <c r="C32" s="281" t="s">
        <v>405</v>
      </c>
      <c r="D32" s="282" t="s">
        <v>119</v>
      </c>
      <c r="E32" s="283" t="s">
        <v>1029</v>
      </c>
      <c r="F32" s="284" t="s">
        <v>1003</v>
      </c>
      <c r="G32" s="285">
        <v>90</v>
      </c>
      <c r="H32" s="286" t="str">
        <f t="shared" si="0"/>
        <v>X SẮC</v>
      </c>
      <c r="I32" s="285">
        <v>90</v>
      </c>
      <c r="J32" s="286" t="str">
        <f t="shared" si="0"/>
        <v>X SẮC</v>
      </c>
      <c r="K32" s="285">
        <f t="shared" si="1"/>
        <v>90</v>
      </c>
      <c r="L32" s="286" t="str">
        <f t="shared" si="0"/>
        <v>X SẮC</v>
      </c>
      <c r="M32" s="286"/>
      <c r="O32" s="165"/>
      <c r="P32" s="166"/>
      <c r="Q32" s="63"/>
      <c r="R32" s="81"/>
      <c r="S32" s="3"/>
      <c r="U32" s="3"/>
      <c r="X32" s="13"/>
    </row>
    <row r="33" spans="1:24" ht="18" customHeight="1">
      <c r="A33" s="280">
        <v>23</v>
      </c>
      <c r="B33" s="304">
        <v>172316817</v>
      </c>
      <c r="C33" s="281" t="s">
        <v>1030</v>
      </c>
      <c r="D33" s="282" t="s">
        <v>119</v>
      </c>
      <c r="E33" s="283" t="s">
        <v>958</v>
      </c>
      <c r="F33" s="284" t="s">
        <v>1003</v>
      </c>
      <c r="G33" s="285">
        <v>85</v>
      </c>
      <c r="H33" s="286" t="str">
        <f t="shared" si="0"/>
        <v>TỐT</v>
      </c>
      <c r="I33" s="285">
        <v>92</v>
      </c>
      <c r="J33" s="286" t="str">
        <f t="shared" si="0"/>
        <v>X SẮC</v>
      </c>
      <c r="K33" s="285">
        <f t="shared" si="1"/>
        <v>88.5</v>
      </c>
      <c r="L33" s="286" t="str">
        <f t="shared" si="0"/>
        <v>TỐT</v>
      </c>
      <c r="M33" s="286"/>
      <c r="O33" s="165"/>
      <c r="P33" s="166"/>
      <c r="Q33" s="63"/>
      <c r="R33" s="81"/>
      <c r="S33" s="3"/>
      <c r="U33" s="3"/>
      <c r="X33" s="13"/>
    </row>
    <row r="34" spans="1:24" ht="18" customHeight="1">
      <c r="A34" s="280">
        <v>24</v>
      </c>
      <c r="B34" s="304">
        <v>172316818</v>
      </c>
      <c r="C34" s="281" t="s">
        <v>1031</v>
      </c>
      <c r="D34" s="282" t="s">
        <v>1032</v>
      </c>
      <c r="E34" s="283" t="s">
        <v>736</v>
      </c>
      <c r="F34" s="284" t="s">
        <v>1003</v>
      </c>
      <c r="G34" s="285">
        <v>95</v>
      </c>
      <c r="H34" s="286" t="str">
        <f t="shared" si="0"/>
        <v>X SẮC</v>
      </c>
      <c r="I34" s="285">
        <v>94</v>
      </c>
      <c r="J34" s="286" t="str">
        <f t="shared" si="0"/>
        <v>X SẮC</v>
      </c>
      <c r="K34" s="285">
        <f t="shared" si="1"/>
        <v>94.5</v>
      </c>
      <c r="L34" s="286" t="str">
        <f t="shared" si="0"/>
        <v>X SẮC</v>
      </c>
      <c r="M34" s="286"/>
      <c r="O34" s="165"/>
      <c r="P34" s="166"/>
      <c r="Q34" s="63"/>
      <c r="R34" s="81"/>
      <c r="S34" s="3"/>
      <c r="U34" s="3"/>
      <c r="X34" s="13"/>
    </row>
    <row r="35" spans="1:24" ht="18" customHeight="1">
      <c r="A35" s="280">
        <v>25</v>
      </c>
      <c r="B35" s="304">
        <v>172316842</v>
      </c>
      <c r="C35" s="281" t="s">
        <v>1033</v>
      </c>
      <c r="D35" s="282" t="s">
        <v>396</v>
      </c>
      <c r="E35" s="283" t="s">
        <v>485</v>
      </c>
      <c r="F35" s="284" t="s">
        <v>1003</v>
      </c>
      <c r="G35" s="285">
        <v>88</v>
      </c>
      <c r="H35" s="286" t="str">
        <f t="shared" si="0"/>
        <v>TỐT</v>
      </c>
      <c r="I35" s="285">
        <v>94</v>
      </c>
      <c r="J35" s="286" t="str">
        <f t="shared" si="0"/>
        <v>X SẮC</v>
      </c>
      <c r="K35" s="285">
        <f t="shared" si="1"/>
        <v>91</v>
      </c>
      <c r="L35" s="286" t="str">
        <f t="shared" si="0"/>
        <v>X SẮC</v>
      </c>
      <c r="M35" s="286"/>
      <c r="O35" s="165"/>
      <c r="P35" s="167"/>
      <c r="Q35" s="63"/>
      <c r="R35" s="81"/>
      <c r="S35" s="3"/>
      <c r="U35" s="3"/>
      <c r="X35" s="13"/>
    </row>
    <row r="36" spans="1:24" ht="18" customHeight="1">
      <c r="A36" s="280">
        <v>26</v>
      </c>
      <c r="B36" s="304">
        <v>172318874</v>
      </c>
      <c r="C36" s="281" t="s">
        <v>1034</v>
      </c>
      <c r="D36" s="282" t="s">
        <v>118</v>
      </c>
      <c r="E36" s="283" t="s">
        <v>1035</v>
      </c>
      <c r="F36" s="284" t="s">
        <v>1003</v>
      </c>
      <c r="G36" s="285">
        <v>88</v>
      </c>
      <c r="H36" s="286" t="str">
        <f t="shared" si="0"/>
        <v>TỐT</v>
      </c>
      <c r="I36" s="285">
        <v>84</v>
      </c>
      <c r="J36" s="286" t="str">
        <f t="shared" si="0"/>
        <v>TỐT</v>
      </c>
      <c r="K36" s="285">
        <f t="shared" si="1"/>
        <v>86</v>
      </c>
      <c r="L36" s="286" t="str">
        <f t="shared" si="0"/>
        <v>TỐT</v>
      </c>
      <c r="M36" s="286"/>
      <c r="O36" s="165"/>
      <c r="P36" s="166"/>
      <c r="Q36" s="63"/>
      <c r="R36" s="81"/>
      <c r="S36" s="3"/>
      <c r="U36" s="3"/>
      <c r="X36" s="13"/>
    </row>
    <row r="37" spans="1:24" ht="18" customHeight="1">
      <c r="A37" s="280">
        <v>27</v>
      </c>
      <c r="B37" s="304">
        <v>172416909</v>
      </c>
      <c r="C37" s="281" t="s">
        <v>1036</v>
      </c>
      <c r="D37" s="282" t="s">
        <v>341</v>
      </c>
      <c r="E37" s="283" t="s">
        <v>1037</v>
      </c>
      <c r="F37" s="284" t="s">
        <v>1003</v>
      </c>
      <c r="G37" s="285">
        <v>90</v>
      </c>
      <c r="H37" s="286" t="str">
        <f t="shared" si="0"/>
        <v>X SẮC</v>
      </c>
      <c r="I37" s="285">
        <v>95</v>
      </c>
      <c r="J37" s="286" t="str">
        <f t="shared" si="0"/>
        <v>X SẮC</v>
      </c>
      <c r="K37" s="285">
        <f t="shared" si="1"/>
        <v>92.5</v>
      </c>
      <c r="L37" s="286" t="str">
        <f t="shared" si="0"/>
        <v>X SẮC</v>
      </c>
      <c r="M37" s="286"/>
      <c r="O37" s="165"/>
      <c r="P37" s="166"/>
      <c r="Q37" s="63"/>
      <c r="R37" s="81"/>
      <c r="S37" s="3"/>
      <c r="U37" s="3"/>
      <c r="X37" s="13"/>
    </row>
    <row r="38" spans="1:24" ht="18" customHeight="1">
      <c r="A38" s="280">
        <v>28</v>
      </c>
      <c r="B38" s="304">
        <v>172526928</v>
      </c>
      <c r="C38" s="281" t="s">
        <v>1038</v>
      </c>
      <c r="D38" s="282" t="s">
        <v>380</v>
      </c>
      <c r="E38" s="283" t="s">
        <v>920</v>
      </c>
      <c r="F38" s="284" t="s">
        <v>1003</v>
      </c>
      <c r="G38" s="285">
        <v>82</v>
      </c>
      <c r="H38" s="286" t="str">
        <f t="shared" si="0"/>
        <v>TỐT</v>
      </c>
      <c r="I38" s="285">
        <v>82</v>
      </c>
      <c r="J38" s="286" t="str">
        <f t="shared" si="0"/>
        <v>TỐT</v>
      </c>
      <c r="K38" s="285">
        <f t="shared" si="1"/>
        <v>82</v>
      </c>
      <c r="L38" s="286" t="str">
        <f t="shared" si="0"/>
        <v>TỐT</v>
      </c>
      <c r="M38" s="286"/>
      <c r="O38" s="165"/>
      <c r="P38" s="166"/>
      <c r="Q38" s="63"/>
      <c r="R38" s="81"/>
      <c r="S38" s="3"/>
      <c r="U38" s="3"/>
      <c r="X38" s="13"/>
    </row>
    <row r="39" spans="1:24" ht="18" customHeight="1">
      <c r="A39" s="280">
        <v>29</v>
      </c>
      <c r="B39" s="304">
        <v>172526964</v>
      </c>
      <c r="C39" s="281" t="s">
        <v>1039</v>
      </c>
      <c r="D39" s="282" t="s">
        <v>932</v>
      </c>
      <c r="E39" s="283" t="s">
        <v>1040</v>
      </c>
      <c r="F39" s="284" t="s">
        <v>1003</v>
      </c>
      <c r="G39" s="285">
        <v>82</v>
      </c>
      <c r="H39" s="286" t="str">
        <f t="shared" si="0"/>
        <v>TỐT</v>
      </c>
      <c r="I39" s="285">
        <v>81</v>
      </c>
      <c r="J39" s="286" t="str">
        <f t="shared" si="0"/>
        <v>TỐT</v>
      </c>
      <c r="K39" s="285">
        <f t="shared" si="1"/>
        <v>81.5</v>
      </c>
      <c r="L39" s="286" t="str">
        <f t="shared" si="0"/>
        <v>TỐT</v>
      </c>
      <c r="M39" s="286"/>
      <c r="O39" s="165"/>
      <c r="P39" s="166"/>
      <c r="Q39" s="63"/>
      <c r="R39" s="81"/>
      <c r="S39" s="3"/>
      <c r="U39" s="3"/>
      <c r="X39" s="13"/>
    </row>
    <row r="40" spans="1:24" ht="18" customHeight="1">
      <c r="A40" s="280">
        <v>30</v>
      </c>
      <c r="B40" s="304">
        <v>172316814</v>
      </c>
      <c r="C40" s="281" t="s">
        <v>1043</v>
      </c>
      <c r="D40" s="282" t="s">
        <v>502</v>
      </c>
      <c r="E40" s="283" t="s">
        <v>1044</v>
      </c>
      <c r="F40" s="284" t="s">
        <v>1042</v>
      </c>
      <c r="G40" s="285">
        <v>89</v>
      </c>
      <c r="H40" s="286" t="str">
        <f t="shared" si="0"/>
        <v>TỐT</v>
      </c>
      <c r="I40" s="285">
        <f>VLOOKUP(B40,'[4]Sheet1'!$B$10:$E$31,4,0)</f>
        <v>89</v>
      </c>
      <c r="J40" s="286" t="str">
        <f t="shared" si="0"/>
        <v>TỐT</v>
      </c>
      <c r="K40" s="285">
        <f t="shared" si="1"/>
        <v>89</v>
      </c>
      <c r="L40" s="286" t="str">
        <f t="shared" si="0"/>
        <v>TỐT</v>
      </c>
      <c r="M40" s="286"/>
      <c r="O40" s="168"/>
      <c r="P40" s="166"/>
      <c r="Q40" s="63"/>
      <c r="R40" s="169"/>
      <c r="S40" s="3"/>
      <c r="U40" s="3"/>
      <c r="X40" s="13"/>
    </row>
    <row r="41" spans="1:24" ht="18" customHeight="1">
      <c r="A41" s="280">
        <v>31</v>
      </c>
      <c r="B41" s="304">
        <v>172316821</v>
      </c>
      <c r="C41" s="281" t="s">
        <v>1045</v>
      </c>
      <c r="D41" s="282" t="s">
        <v>1046</v>
      </c>
      <c r="E41" s="283" t="s">
        <v>1047</v>
      </c>
      <c r="F41" s="284" t="s">
        <v>1042</v>
      </c>
      <c r="G41" s="285">
        <v>84</v>
      </c>
      <c r="H41" s="286" t="str">
        <f t="shared" si="0"/>
        <v>TỐT</v>
      </c>
      <c r="I41" s="285">
        <f>VLOOKUP(B41,'[4]Sheet1'!$B$10:$E$31,4,0)</f>
        <v>91</v>
      </c>
      <c r="J41" s="286" t="str">
        <f t="shared" si="0"/>
        <v>X SẮC</v>
      </c>
      <c r="K41" s="285">
        <f t="shared" si="1"/>
        <v>87.5</v>
      </c>
      <c r="L41" s="286" t="str">
        <f t="shared" si="0"/>
        <v>TỐT</v>
      </c>
      <c r="M41" s="286"/>
      <c r="O41" s="165"/>
      <c r="P41" s="166"/>
      <c r="Q41" s="63"/>
      <c r="R41" s="81"/>
      <c r="S41" s="3"/>
      <c r="U41" s="3"/>
      <c r="X41" s="13"/>
    </row>
    <row r="42" spans="1:19" ht="18" customHeight="1">
      <c r="A42" s="280">
        <v>32</v>
      </c>
      <c r="B42" s="304">
        <v>172316822</v>
      </c>
      <c r="C42" s="281" t="s">
        <v>324</v>
      </c>
      <c r="D42" s="282" t="s">
        <v>198</v>
      </c>
      <c r="E42" s="283" t="s">
        <v>912</v>
      </c>
      <c r="F42" s="284" t="s">
        <v>1042</v>
      </c>
      <c r="G42" s="285">
        <v>86</v>
      </c>
      <c r="H42" s="286" t="str">
        <f t="shared" si="0"/>
        <v>TỐT</v>
      </c>
      <c r="I42" s="285">
        <f>VLOOKUP(B42,'[4]Sheet1'!$B$10:$E$31,4,0)</f>
        <v>88</v>
      </c>
      <c r="J42" s="286" t="str">
        <f t="shared" si="0"/>
        <v>TỐT</v>
      </c>
      <c r="K42" s="285">
        <f t="shared" si="1"/>
        <v>87</v>
      </c>
      <c r="L42" s="286" t="str">
        <f t="shared" si="0"/>
        <v>TỐT</v>
      </c>
      <c r="M42" s="286"/>
      <c r="O42" s="157"/>
      <c r="P42" s="159"/>
      <c r="Q42" s="156"/>
      <c r="R42" s="9"/>
      <c r="S42" s="157"/>
    </row>
    <row r="43" spans="1:19" ht="18" customHeight="1">
      <c r="A43" s="280">
        <v>33</v>
      </c>
      <c r="B43" s="305">
        <v>172316823</v>
      </c>
      <c r="C43" s="287" t="s">
        <v>1048</v>
      </c>
      <c r="D43" s="288" t="s">
        <v>28</v>
      </c>
      <c r="E43" s="283" t="s">
        <v>238</v>
      </c>
      <c r="F43" s="284" t="s">
        <v>1042</v>
      </c>
      <c r="G43" s="285">
        <v>0</v>
      </c>
      <c r="H43" s="286" t="str">
        <f aca="true" t="shared" si="2" ref="H43:H63">IF(G43&gt;=90,"X SẮC",IF(G43&gt;=80,"TỐT",IF(G43&gt;=70,"KHÁ",IF(G43&gt;=60,"TB KHÁ",IF(G43&gt;=50,"T. BÌNH",IF(G43&gt;=40,"YẾU","KÉM"))))))</f>
        <v>KÉM</v>
      </c>
      <c r="I43" s="285">
        <v>0</v>
      </c>
      <c r="J43" s="286" t="str">
        <f aca="true" t="shared" si="3" ref="J43:J63">IF(I43&gt;=90,"X SẮC",IF(I43&gt;=80,"TỐT",IF(I43&gt;=70,"KHÁ",IF(I43&gt;=60,"TB KHÁ",IF(I43&gt;=50,"T. BÌNH",IF(I43&gt;=40,"YẾU","KÉM"))))))</f>
        <v>KÉM</v>
      </c>
      <c r="K43" s="285">
        <f t="shared" si="1"/>
        <v>0</v>
      </c>
      <c r="L43" s="286" t="str">
        <f aca="true" t="shared" si="4" ref="L43:L63">IF(K43&gt;=90,"X SẮC",IF(K43&gt;=80,"TỐT",IF(K43&gt;=70,"KHÁ",IF(K43&gt;=60,"TB KHÁ",IF(K43&gt;=50,"T. BÌNH",IF(K43&gt;=40,"YẾU","KÉM"))))))</f>
        <v>KÉM</v>
      </c>
      <c r="M43" s="286" t="s">
        <v>1954</v>
      </c>
      <c r="O43" s="168"/>
      <c r="P43" s="159"/>
      <c r="Q43" s="156"/>
      <c r="R43" s="9"/>
      <c r="S43" s="157"/>
    </row>
    <row r="44" spans="1:19" ht="18" customHeight="1">
      <c r="A44" s="280">
        <v>34</v>
      </c>
      <c r="B44" s="304">
        <v>172316824</v>
      </c>
      <c r="C44" s="281" t="s">
        <v>1049</v>
      </c>
      <c r="D44" s="282" t="s">
        <v>28</v>
      </c>
      <c r="E44" s="283" t="s">
        <v>1050</v>
      </c>
      <c r="F44" s="284" t="s">
        <v>1042</v>
      </c>
      <c r="G44" s="285">
        <v>89</v>
      </c>
      <c r="H44" s="286" t="str">
        <f t="shared" si="2"/>
        <v>TỐT</v>
      </c>
      <c r="I44" s="285">
        <f>VLOOKUP(B44,'[4]Sheet1'!$B$10:$E$31,4,0)</f>
        <v>91</v>
      </c>
      <c r="J44" s="286" t="str">
        <f t="shared" si="3"/>
        <v>X SẮC</v>
      </c>
      <c r="K44" s="285">
        <f t="shared" si="1"/>
        <v>90</v>
      </c>
      <c r="L44" s="286" t="str">
        <f t="shared" si="4"/>
        <v>X SẮC</v>
      </c>
      <c r="M44" s="286"/>
      <c r="O44" s="157"/>
      <c r="P44" s="159"/>
      <c r="Q44" s="156"/>
      <c r="R44" s="9"/>
      <c r="S44" s="157"/>
    </row>
    <row r="45" spans="1:19" ht="18" customHeight="1">
      <c r="A45" s="280">
        <v>35</v>
      </c>
      <c r="B45" s="304">
        <v>172316825</v>
      </c>
      <c r="C45" s="281" t="s">
        <v>875</v>
      </c>
      <c r="D45" s="282" t="s">
        <v>148</v>
      </c>
      <c r="E45" s="283" t="s">
        <v>1051</v>
      </c>
      <c r="F45" s="284" t="s">
        <v>1042</v>
      </c>
      <c r="G45" s="285">
        <v>89</v>
      </c>
      <c r="H45" s="286" t="str">
        <f t="shared" si="2"/>
        <v>TỐT</v>
      </c>
      <c r="I45" s="285">
        <f>VLOOKUP(B45,'[4]Sheet1'!$B$10:$E$31,4,0)</f>
        <v>88</v>
      </c>
      <c r="J45" s="286" t="str">
        <f t="shared" si="3"/>
        <v>TỐT</v>
      </c>
      <c r="K45" s="285">
        <f t="shared" si="1"/>
        <v>88.5</v>
      </c>
      <c r="L45" s="286" t="str">
        <f t="shared" si="4"/>
        <v>TỐT</v>
      </c>
      <c r="M45" s="286"/>
      <c r="O45" s="157"/>
      <c r="P45" s="159"/>
      <c r="Q45" s="156"/>
      <c r="R45" s="9"/>
      <c r="S45" s="157"/>
    </row>
    <row r="46" spans="1:19" ht="18" customHeight="1">
      <c r="A46" s="280">
        <v>36</v>
      </c>
      <c r="B46" s="304">
        <v>172316826</v>
      </c>
      <c r="C46" s="281" t="s">
        <v>644</v>
      </c>
      <c r="D46" s="282" t="s">
        <v>162</v>
      </c>
      <c r="E46" s="283" t="s">
        <v>1052</v>
      </c>
      <c r="F46" s="284" t="s">
        <v>1042</v>
      </c>
      <c r="G46" s="285">
        <v>84</v>
      </c>
      <c r="H46" s="286" t="str">
        <f t="shared" si="2"/>
        <v>TỐT</v>
      </c>
      <c r="I46" s="285">
        <f>VLOOKUP(B46,'[4]Sheet1'!$B$10:$E$31,4,0)</f>
        <v>88</v>
      </c>
      <c r="J46" s="286" t="str">
        <f t="shared" si="3"/>
        <v>TỐT</v>
      </c>
      <c r="K46" s="285">
        <f t="shared" si="1"/>
        <v>86</v>
      </c>
      <c r="L46" s="286" t="str">
        <f t="shared" si="4"/>
        <v>TỐT</v>
      </c>
      <c r="M46" s="286"/>
      <c r="O46" s="157"/>
      <c r="P46" s="159"/>
      <c r="Q46" s="156"/>
      <c r="R46" s="9"/>
      <c r="S46" s="157"/>
    </row>
    <row r="47" spans="1:19" ht="18" customHeight="1">
      <c r="A47" s="280">
        <v>37</v>
      </c>
      <c r="B47" s="304">
        <v>172316827</v>
      </c>
      <c r="C47" s="281" t="s">
        <v>1053</v>
      </c>
      <c r="D47" s="282" t="s">
        <v>351</v>
      </c>
      <c r="E47" s="283" t="s">
        <v>650</v>
      </c>
      <c r="F47" s="284" t="s">
        <v>1042</v>
      </c>
      <c r="G47" s="285">
        <v>91</v>
      </c>
      <c r="H47" s="286" t="str">
        <f t="shared" si="2"/>
        <v>X SẮC</v>
      </c>
      <c r="I47" s="285">
        <f>VLOOKUP(B47,'[4]Sheet1'!$B$10:$E$31,4,0)</f>
        <v>93</v>
      </c>
      <c r="J47" s="286" t="str">
        <f t="shared" si="3"/>
        <v>X SẮC</v>
      </c>
      <c r="K47" s="285">
        <f t="shared" si="1"/>
        <v>92</v>
      </c>
      <c r="L47" s="286" t="str">
        <f t="shared" si="4"/>
        <v>X SẮC</v>
      </c>
      <c r="M47" s="286"/>
      <c r="O47" s="157"/>
      <c r="P47" s="159"/>
      <c r="Q47" s="156"/>
      <c r="R47" s="9"/>
      <c r="S47" s="157"/>
    </row>
    <row r="48" spans="1:19" ht="18" customHeight="1">
      <c r="A48" s="280">
        <v>38</v>
      </c>
      <c r="B48" s="304">
        <v>172316828</v>
      </c>
      <c r="C48" s="281" t="s">
        <v>1054</v>
      </c>
      <c r="D48" s="282" t="s">
        <v>280</v>
      </c>
      <c r="E48" s="283" t="s">
        <v>1055</v>
      </c>
      <c r="F48" s="284" t="s">
        <v>1042</v>
      </c>
      <c r="G48" s="285">
        <v>92</v>
      </c>
      <c r="H48" s="286" t="str">
        <f t="shared" si="2"/>
        <v>X SẮC</v>
      </c>
      <c r="I48" s="285">
        <f>VLOOKUP(B48,'[4]Sheet1'!$B$10:$E$31,4,0)</f>
        <v>91</v>
      </c>
      <c r="J48" s="286" t="str">
        <f t="shared" si="3"/>
        <v>X SẮC</v>
      </c>
      <c r="K48" s="285">
        <f t="shared" si="1"/>
        <v>91.5</v>
      </c>
      <c r="L48" s="286" t="str">
        <f t="shared" si="4"/>
        <v>X SẮC</v>
      </c>
      <c r="M48" s="286"/>
      <c r="O48" s="157"/>
      <c r="P48" s="159"/>
      <c r="Q48" s="156"/>
      <c r="R48" s="9"/>
      <c r="S48" s="157"/>
    </row>
    <row r="49" spans="1:19" ht="18" customHeight="1">
      <c r="A49" s="280">
        <v>39</v>
      </c>
      <c r="B49" s="304">
        <v>172316829</v>
      </c>
      <c r="C49" s="281" t="s">
        <v>1056</v>
      </c>
      <c r="D49" s="282" t="s">
        <v>888</v>
      </c>
      <c r="E49" s="283" t="s">
        <v>1057</v>
      </c>
      <c r="F49" s="284" t="s">
        <v>1042</v>
      </c>
      <c r="G49" s="285">
        <v>89</v>
      </c>
      <c r="H49" s="286" t="str">
        <f t="shared" si="2"/>
        <v>TỐT</v>
      </c>
      <c r="I49" s="285">
        <f>VLOOKUP(B49,'[4]Sheet1'!$B$10:$E$31,4,0)</f>
        <v>83</v>
      </c>
      <c r="J49" s="286" t="str">
        <f t="shared" si="3"/>
        <v>TỐT</v>
      </c>
      <c r="K49" s="285">
        <f t="shared" si="1"/>
        <v>86</v>
      </c>
      <c r="L49" s="286" t="str">
        <f t="shared" si="4"/>
        <v>TỐT</v>
      </c>
      <c r="M49" s="286"/>
      <c r="O49" s="158"/>
      <c r="P49" s="159"/>
      <c r="Q49" s="156"/>
      <c r="R49" s="9"/>
      <c r="S49" s="157"/>
    </row>
    <row r="50" spans="1:19" ht="18" customHeight="1">
      <c r="A50" s="280">
        <v>40</v>
      </c>
      <c r="B50" s="304">
        <v>172316831</v>
      </c>
      <c r="C50" s="281" t="s">
        <v>1058</v>
      </c>
      <c r="D50" s="282" t="s">
        <v>295</v>
      </c>
      <c r="E50" s="283" t="s">
        <v>677</v>
      </c>
      <c r="F50" s="284" t="s">
        <v>1042</v>
      </c>
      <c r="G50" s="285">
        <v>92</v>
      </c>
      <c r="H50" s="286" t="str">
        <f t="shared" si="2"/>
        <v>X SẮC</v>
      </c>
      <c r="I50" s="285">
        <f>VLOOKUP(B50,'[4]Sheet1'!$B$10:$E$31,4,0)</f>
        <v>96</v>
      </c>
      <c r="J50" s="286" t="str">
        <f t="shared" si="3"/>
        <v>X SẮC</v>
      </c>
      <c r="K50" s="285">
        <f t="shared" si="1"/>
        <v>94</v>
      </c>
      <c r="L50" s="286" t="str">
        <f t="shared" si="4"/>
        <v>X SẮC</v>
      </c>
      <c r="M50" s="286"/>
      <c r="O50" s="157"/>
      <c r="P50" s="159"/>
      <c r="Q50" s="156"/>
      <c r="R50" s="9"/>
      <c r="S50" s="157"/>
    </row>
    <row r="51" spans="1:19" ht="18" customHeight="1">
      <c r="A51" s="280">
        <v>41</v>
      </c>
      <c r="B51" s="304">
        <v>172316832</v>
      </c>
      <c r="C51" s="281" t="s">
        <v>226</v>
      </c>
      <c r="D51" s="282" t="s">
        <v>89</v>
      </c>
      <c r="E51" s="283" t="s">
        <v>925</v>
      </c>
      <c r="F51" s="284" t="s">
        <v>1042</v>
      </c>
      <c r="G51" s="285">
        <v>91</v>
      </c>
      <c r="H51" s="286" t="str">
        <f t="shared" si="2"/>
        <v>X SẮC</v>
      </c>
      <c r="I51" s="285">
        <f>VLOOKUP(B51,'[4]Sheet1'!$B$10:$E$31,4,0)</f>
        <v>90</v>
      </c>
      <c r="J51" s="286" t="str">
        <f t="shared" si="3"/>
        <v>X SẮC</v>
      </c>
      <c r="K51" s="285">
        <f t="shared" si="1"/>
        <v>90.5</v>
      </c>
      <c r="L51" s="286" t="str">
        <f t="shared" si="4"/>
        <v>X SẮC</v>
      </c>
      <c r="M51" s="286"/>
      <c r="O51" s="157"/>
      <c r="P51" s="159"/>
      <c r="Q51" s="156"/>
      <c r="R51" s="9"/>
      <c r="S51" s="157"/>
    </row>
    <row r="52" spans="1:19" ht="18" customHeight="1">
      <c r="A52" s="280">
        <v>42</v>
      </c>
      <c r="B52" s="304">
        <v>172316833</v>
      </c>
      <c r="C52" s="281" t="s">
        <v>98</v>
      </c>
      <c r="D52" s="282" t="s">
        <v>90</v>
      </c>
      <c r="E52" s="283" t="s">
        <v>882</v>
      </c>
      <c r="F52" s="284" t="s">
        <v>1042</v>
      </c>
      <c r="G52" s="285">
        <v>86</v>
      </c>
      <c r="H52" s="286" t="str">
        <f t="shared" si="2"/>
        <v>TỐT</v>
      </c>
      <c r="I52" s="285">
        <f>VLOOKUP(B52,'[4]Sheet1'!$B$10:$E$31,4,0)</f>
        <v>90</v>
      </c>
      <c r="J52" s="286" t="str">
        <f t="shared" si="3"/>
        <v>X SẮC</v>
      </c>
      <c r="K52" s="285">
        <f t="shared" si="1"/>
        <v>88</v>
      </c>
      <c r="L52" s="286" t="str">
        <f t="shared" si="4"/>
        <v>TỐT</v>
      </c>
      <c r="M52" s="286"/>
      <c r="O52" s="157"/>
      <c r="P52" s="159"/>
      <c r="Q52" s="156"/>
      <c r="R52" s="9"/>
      <c r="S52" s="157"/>
    </row>
    <row r="53" spans="1:19" ht="18" customHeight="1">
      <c r="A53" s="280">
        <v>43</v>
      </c>
      <c r="B53" s="304">
        <v>172316834</v>
      </c>
      <c r="C53" s="281" t="s">
        <v>1059</v>
      </c>
      <c r="D53" s="282" t="s">
        <v>97</v>
      </c>
      <c r="E53" s="283" t="s">
        <v>936</v>
      </c>
      <c r="F53" s="284" t="s">
        <v>1042</v>
      </c>
      <c r="G53" s="285">
        <v>89</v>
      </c>
      <c r="H53" s="286" t="str">
        <f t="shared" si="2"/>
        <v>TỐT</v>
      </c>
      <c r="I53" s="285">
        <f>VLOOKUP(B53,'[4]Sheet1'!$B$10:$E$31,4,0)</f>
        <v>91</v>
      </c>
      <c r="J53" s="286" t="str">
        <f t="shared" si="3"/>
        <v>X SẮC</v>
      </c>
      <c r="K53" s="285">
        <f t="shared" si="1"/>
        <v>90</v>
      </c>
      <c r="L53" s="286" t="str">
        <f t="shared" si="4"/>
        <v>X SẮC</v>
      </c>
      <c r="M53" s="286"/>
      <c r="O53" s="157"/>
      <c r="P53" s="159"/>
      <c r="Q53" s="156"/>
      <c r="R53" s="9"/>
      <c r="S53" s="157"/>
    </row>
    <row r="54" spans="1:19" ht="18" customHeight="1">
      <c r="A54" s="280">
        <v>44</v>
      </c>
      <c r="B54" s="304">
        <v>172316835</v>
      </c>
      <c r="C54" s="281" t="s">
        <v>1060</v>
      </c>
      <c r="D54" s="282" t="s">
        <v>191</v>
      </c>
      <c r="E54" s="283" t="s">
        <v>822</v>
      </c>
      <c r="F54" s="284" t="s">
        <v>1042</v>
      </c>
      <c r="G54" s="285">
        <v>99</v>
      </c>
      <c r="H54" s="286" t="str">
        <f t="shared" si="2"/>
        <v>X SẮC</v>
      </c>
      <c r="I54" s="285">
        <f>VLOOKUP(B54,'[4]Sheet1'!$B$10:$E$31,4,0)</f>
        <v>95</v>
      </c>
      <c r="J54" s="286" t="str">
        <f t="shared" si="3"/>
        <v>X SẮC</v>
      </c>
      <c r="K54" s="285">
        <f t="shared" si="1"/>
        <v>97</v>
      </c>
      <c r="L54" s="286" t="str">
        <f t="shared" si="4"/>
        <v>X SẮC</v>
      </c>
      <c r="M54" s="286"/>
      <c r="O54" s="157"/>
      <c r="P54" s="159"/>
      <c r="Q54" s="156"/>
      <c r="R54" s="9"/>
      <c r="S54" s="157"/>
    </row>
    <row r="55" spans="1:19" ht="18" customHeight="1">
      <c r="A55" s="280">
        <v>45</v>
      </c>
      <c r="B55" s="304">
        <v>172316836</v>
      </c>
      <c r="C55" s="281" t="s">
        <v>536</v>
      </c>
      <c r="D55" s="282" t="s">
        <v>292</v>
      </c>
      <c r="E55" s="283" t="s">
        <v>931</v>
      </c>
      <c r="F55" s="284" t="s">
        <v>1042</v>
      </c>
      <c r="G55" s="285">
        <v>76</v>
      </c>
      <c r="H55" s="286" t="str">
        <f t="shared" si="2"/>
        <v>KHÁ</v>
      </c>
      <c r="I55" s="285">
        <f>VLOOKUP(B55,'[4]Sheet1'!$B$10:$E$31,4,0)</f>
        <v>91</v>
      </c>
      <c r="J55" s="286" t="str">
        <f t="shared" si="3"/>
        <v>X SẮC</v>
      </c>
      <c r="K55" s="285">
        <f t="shared" si="1"/>
        <v>83.5</v>
      </c>
      <c r="L55" s="286" t="str">
        <f t="shared" si="4"/>
        <v>TỐT</v>
      </c>
      <c r="M55" s="286"/>
      <c r="O55" s="157"/>
      <c r="P55" s="159"/>
      <c r="Q55" s="156"/>
      <c r="R55" s="9"/>
      <c r="S55" s="157"/>
    </row>
    <row r="56" spans="1:19" ht="18" customHeight="1">
      <c r="A56" s="280">
        <v>46</v>
      </c>
      <c r="B56" s="304">
        <v>172316837</v>
      </c>
      <c r="C56" s="281" t="s">
        <v>951</v>
      </c>
      <c r="D56" s="282" t="s">
        <v>58</v>
      </c>
      <c r="E56" s="283" t="s">
        <v>1061</v>
      </c>
      <c r="F56" s="284" t="s">
        <v>1042</v>
      </c>
      <c r="G56" s="285">
        <v>84</v>
      </c>
      <c r="H56" s="286" t="str">
        <f t="shared" si="2"/>
        <v>TỐT</v>
      </c>
      <c r="I56" s="285">
        <f>VLOOKUP(B56,'[4]Sheet1'!$B$10:$E$31,4,0)</f>
        <v>90</v>
      </c>
      <c r="J56" s="286" t="str">
        <f t="shared" si="3"/>
        <v>X SẮC</v>
      </c>
      <c r="K56" s="285">
        <f t="shared" si="1"/>
        <v>87</v>
      </c>
      <c r="L56" s="286" t="str">
        <f t="shared" si="4"/>
        <v>TỐT</v>
      </c>
      <c r="M56" s="286"/>
      <c r="O56" s="157"/>
      <c r="P56" s="159"/>
      <c r="Q56" s="156"/>
      <c r="R56" s="9"/>
      <c r="S56" s="157"/>
    </row>
    <row r="57" spans="1:19" ht="18" customHeight="1">
      <c r="A57" s="280">
        <v>47</v>
      </c>
      <c r="B57" s="305">
        <v>172316838</v>
      </c>
      <c r="C57" s="287" t="s">
        <v>1062</v>
      </c>
      <c r="D57" s="288" t="s">
        <v>32</v>
      </c>
      <c r="E57" s="283" t="s">
        <v>1063</v>
      </c>
      <c r="F57" s="284" t="s">
        <v>1042</v>
      </c>
      <c r="G57" s="285">
        <v>0</v>
      </c>
      <c r="H57" s="286" t="str">
        <f t="shared" si="2"/>
        <v>KÉM</v>
      </c>
      <c r="I57" s="285">
        <v>0</v>
      </c>
      <c r="J57" s="286" t="str">
        <f t="shared" si="3"/>
        <v>KÉM</v>
      </c>
      <c r="K57" s="285">
        <f t="shared" si="1"/>
        <v>0</v>
      </c>
      <c r="L57" s="286" t="str">
        <f t="shared" si="4"/>
        <v>KÉM</v>
      </c>
      <c r="M57" s="286"/>
      <c r="O57" s="168"/>
      <c r="P57" s="159"/>
      <c r="Q57" s="156"/>
      <c r="R57" s="9"/>
      <c r="S57" s="157"/>
    </row>
    <row r="58" spans="1:19" ht="18" customHeight="1">
      <c r="A58" s="280">
        <v>48</v>
      </c>
      <c r="B58" s="304">
        <v>172316840</v>
      </c>
      <c r="C58" s="281" t="s">
        <v>1953</v>
      </c>
      <c r="D58" s="282" t="s">
        <v>163</v>
      </c>
      <c r="E58" s="283">
        <v>34196</v>
      </c>
      <c r="F58" s="284" t="s">
        <v>1042</v>
      </c>
      <c r="G58" s="285">
        <v>96</v>
      </c>
      <c r="H58" s="286" t="str">
        <f t="shared" si="2"/>
        <v>X SẮC</v>
      </c>
      <c r="I58" s="285">
        <f>VLOOKUP(B58,'[4]Sheet1'!$B$10:$E$31,4,0)</f>
        <v>98</v>
      </c>
      <c r="J58" s="286" t="str">
        <f t="shared" si="3"/>
        <v>X SẮC</v>
      </c>
      <c r="K58" s="285">
        <f t="shared" si="1"/>
        <v>97</v>
      </c>
      <c r="L58" s="286" t="str">
        <f t="shared" si="4"/>
        <v>X SẮC</v>
      </c>
      <c r="M58" s="286"/>
      <c r="O58" s="100"/>
      <c r="P58" s="159"/>
      <c r="Q58" s="156"/>
      <c r="R58" s="9"/>
      <c r="S58" s="157"/>
    </row>
    <row r="59" spans="1:19" ht="18" customHeight="1">
      <c r="A59" s="280">
        <v>49</v>
      </c>
      <c r="B59" s="304">
        <v>172316841</v>
      </c>
      <c r="C59" s="281" t="s">
        <v>1064</v>
      </c>
      <c r="D59" s="282" t="s">
        <v>42</v>
      </c>
      <c r="E59" s="283" t="s">
        <v>934</v>
      </c>
      <c r="F59" s="284" t="s">
        <v>1042</v>
      </c>
      <c r="G59" s="285">
        <v>93</v>
      </c>
      <c r="H59" s="286" t="str">
        <f t="shared" si="2"/>
        <v>X SẮC</v>
      </c>
      <c r="I59" s="285">
        <f>VLOOKUP(B59,'[4]Sheet1'!$B$10:$E$31,4,0)</f>
        <v>80</v>
      </c>
      <c r="J59" s="286" t="str">
        <f t="shared" si="3"/>
        <v>TỐT</v>
      </c>
      <c r="K59" s="285">
        <f t="shared" si="1"/>
        <v>86.5</v>
      </c>
      <c r="L59" s="286" t="str">
        <f t="shared" si="4"/>
        <v>TỐT</v>
      </c>
      <c r="M59" s="286"/>
      <c r="O59" s="157"/>
      <c r="P59" s="159"/>
      <c r="Q59" s="156"/>
      <c r="R59" s="9"/>
      <c r="S59" s="157"/>
    </row>
    <row r="60" spans="1:19" ht="18" customHeight="1">
      <c r="A60" s="280">
        <v>50</v>
      </c>
      <c r="B60" s="304">
        <v>172317814</v>
      </c>
      <c r="C60" s="281" t="s">
        <v>1065</v>
      </c>
      <c r="D60" s="282" t="s">
        <v>502</v>
      </c>
      <c r="E60" s="283" t="s">
        <v>1066</v>
      </c>
      <c r="F60" s="284" t="s">
        <v>1042</v>
      </c>
      <c r="G60" s="285">
        <v>89</v>
      </c>
      <c r="H60" s="286" t="str">
        <f t="shared" si="2"/>
        <v>TỐT</v>
      </c>
      <c r="I60" s="285">
        <f>VLOOKUP(B60,'[4]Sheet1'!$B$10:$E$31,4,0)</f>
        <v>88</v>
      </c>
      <c r="J60" s="286" t="str">
        <f t="shared" si="3"/>
        <v>TỐT</v>
      </c>
      <c r="K60" s="285">
        <f t="shared" si="1"/>
        <v>88.5</v>
      </c>
      <c r="L60" s="286" t="str">
        <f t="shared" si="4"/>
        <v>TỐT</v>
      </c>
      <c r="M60" s="286"/>
      <c r="O60" s="157"/>
      <c r="P60" s="159"/>
      <c r="Q60" s="156"/>
      <c r="R60" s="9"/>
      <c r="S60" s="157"/>
    </row>
    <row r="61" spans="1:13" ht="18" customHeight="1">
      <c r="A61" s="280">
        <v>51</v>
      </c>
      <c r="B61" s="304">
        <v>172318870</v>
      </c>
      <c r="C61" s="281" t="s">
        <v>1007</v>
      </c>
      <c r="D61" s="282" t="s">
        <v>163</v>
      </c>
      <c r="E61" s="283" t="s">
        <v>1067</v>
      </c>
      <c r="F61" s="284" t="s">
        <v>1042</v>
      </c>
      <c r="G61" s="285">
        <v>94</v>
      </c>
      <c r="H61" s="286" t="str">
        <f t="shared" si="2"/>
        <v>X SẮC</v>
      </c>
      <c r="I61" s="285">
        <f>VLOOKUP(B61,'[4]Sheet1'!$B$10:$E$31,4,0)</f>
        <v>94</v>
      </c>
      <c r="J61" s="286" t="str">
        <f t="shared" si="3"/>
        <v>X SẮC</v>
      </c>
      <c r="K61" s="285">
        <f t="shared" si="1"/>
        <v>94</v>
      </c>
      <c r="L61" s="286" t="str">
        <f t="shared" si="4"/>
        <v>X SẮC</v>
      </c>
      <c r="M61" s="286"/>
    </row>
    <row r="62" spans="1:13" ht="18" customHeight="1">
      <c r="A62" s="280">
        <v>52</v>
      </c>
      <c r="B62" s="304">
        <v>172318872</v>
      </c>
      <c r="C62" s="281" t="s">
        <v>1068</v>
      </c>
      <c r="D62" s="282" t="s">
        <v>908</v>
      </c>
      <c r="E62" s="283" t="s">
        <v>655</v>
      </c>
      <c r="F62" s="284" t="s">
        <v>1042</v>
      </c>
      <c r="G62" s="285">
        <v>89</v>
      </c>
      <c r="H62" s="286" t="str">
        <f t="shared" si="2"/>
        <v>TỐT</v>
      </c>
      <c r="I62" s="285">
        <f>VLOOKUP(B62,'[4]Sheet1'!$B$10:$E$31,4,0)</f>
        <v>90</v>
      </c>
      <c r="J62" s="286" t="str">
        <f t="shared" si="3"/>
        <v>X SẮC</v>
      </c>
      <c r="K62" s="285">
        <f t="shared" si="1"/>
        <v>89.5</v>
      </c>
      <c r="L62" s="286" t="str">
        <f t="shared" si="4"/>
        <v>TỐT</v>
      </c>
      <c r="M62" s="286"/>
    </row>
    <row r="63" spans="1:13" ht="18" customHeight="1">
      <c r="A63" s="298">
        <v>53</v>
      </c>
      <c r="B63" s="307">
        <v>172318873</v>
      </c>
      <c r="C63" s="299" t="s">
        <v>166</v>
      </c>
      <c r="D63" s="300" t="s">
        <v>167</v>
      </c>
      <c r="E63" s="301" t="s">
        <v>1069</v>
      </c>
      <c r="F63" s="302" t="s">
        <v>1042</v>
      </c>
      <c r="G63" s="296">
        <v>94</v>
      </c>
      <c r="H63" s="297" t="str">
        <f t="shared" si="2"/>
        <v>X SẮC</v>
      </c>
      <c r="I63" s="296">
        <f>VLOOKUP(B63,'[4]Sheet1'!$B$10:$E$31,4,0)</f>
        <v>93</v>
      </c>
      <c r="J63" s="297" t="str">
        <f t="shared" si="3"/>
        <v>X SẮC</v>
      </c>
      <c r="K63" s="296">
        <f t="shared" si="1"/>
        <v>93.5</v>
      </c>
      <c r="L63" s="297" t="str">
        <f t="shared" si="4"/>
        <v>X SẮC</v>
      </c>
      <c r="M63" s="297"/>
    </row>
    <row r="64" spans="1:14" ht="11.25" customHeight="1">
      <c r="A64" s="318"/>
      <c r="B64" s="319"/>
      <c r="C64" s="319"/>
      <c r="D64" s="319"/>
      <c r="E64" s="319"/>
      <c r="F64" s="319"/>
      <c r="G64" s="320"/>
      <c r="H64" s="320"/>
      <c r="I64" s="320"/>
      <c r="J64" s="320"/>
      <c r="K64" s="320"/>
      <c r="L64" s="320"/>
      <c r="M64" s="320">
        <v>2</v>
      </c>
      <c r="N64" s="4"/>
    </row>
    <row r="65" spans="1:13" ht="16.5">
      <c r="A65" s="318"/>
      <c r="B65" s="318"/>
      <c r="C65" s="320"/>
      <c r="D65" s="320"/>
      <c r="E65" s="320"/>
      <c r="F65" s="320"/>
      <c r="G65" s="451" t="s">
        <v>2480</v>
      </c>
      <c r="H65" s="452"/>
      <c r="I65" s="453"/>
      <c r="J65" s="322"/>
      <c r="K65" s="451" t="s">
        <v>2482</v>
      </c>
      <c r="L65" s="452"/>
      <c r="M65" s="453"/>
    </row>
    <row r="66" spans="1:13" ht="16.5">
      <c r="A66" s="318"/>
      <c r="B66" s="318"/>
      <c r="C66" s="320"/>
      <c r="D66" s="320"/>
      <c r="E66" s="320"/>
      <c r="F66" s="320"/>
      <c r="G66" s="311" t="s">
        <v>2412</v>
      </c>
      <c r="H66" s="308" t="s">
        <v>2413</v>
      </c>
      <c r="I66" s="308" t="s">
        <v>4</v>
      </c>
      <c r="J66" s="309"/>
      <c r="K66" s="313" t="s">
        <v>2412</v>
      </c>
      <c r="L66" s="308" t="s">
        <v>2413</v>
      </c>
      <c r="M66" s="308" t="s">
        <v>4</v>
      </c>
    </row>
    <row r="67" spans="1:13" ht="15.75" customHeight="1">
      <c r="A67" s="318"/>
      <c r="B67" s="318"/>
      <c r="C67" s="320"/>
      <c r="D67" s="320"/>
      <c r="E67" s="320"/>
      <c r="F67" s="320"/>
      <c r="G67" s="311" t="s">
        <v>1522</v>
      </c>
      <c r="H67" s="308">
        <f>COUNTIF($J$11:$J$63,G67)</f>
        <v>28</v>
      </c>
      <c r="I67" s="312">
        <f>H67/$H$74</f>
        <v>0.5283018867924528</v>
      </c>
      <c r="J67" s="309"/>
      <c r="K67" s="313" t="s">
        <v>1522</v>
      </c>
      <c r="L67" s="308">
        <f>COUNTIF($L$11:$L$63,K67)</f>
        <v>16</v>
      </c>
      <c r="M67" s="312">
        <f>L67/$L$74</f>
        <v>0.3018867924528302</v>
      </c>
    </row>
    <row r="68" spans="1:13" ht="15.75" customHeight="1">
      <c r="A68" s="318"/>
      <c r="B68" s="318"/>
      <c r="C68" s="320"/>
      <c r="D68" s="320"/>
      <c r="E68" s="320"/>
      <c r="F68" s="320"/>
      <c r="G68" s="311" t="s">
        <v>1523</v>
      </c>
      <c r="H68" s="308">
        <f aca="true" t="shared" si="5" ref="H68:H73">COUNTIF($J$11:$J$63,G68)</f>
        <v>17</v>
      </c>
      <c r="I68" s="312">
        <f aca="true" t="shared" si="6" ref="I68:I74">H68/$H$74</f>
        <v>0.32075471698113206</v>
      </c>
      <c r="J68" s="309"/>
      <c r="K68" s="313" t="s">
        <v>1523</v>
      </c>
      <c r="L68" s="308">
        <f aca="true" t="shared" si="7" ref="L68:L73">COUNTIF($L$11:$L$63,K68)</f>
        <v>30</v>
      </c>
      <c r="M68" s="312">
        <f aca="true" t="shared" si="8" ref="M68:M74">L68/$L$74</f>
        <v>0.5660377358490566</v>
      </c>
    </row>
    <row r="69" spans="1:13" ht="15.75" customHeight="1">
      <c r="A69" s="318"/>
      <c r="B69" s="318"/>
      <c r="C69" s="320"/>
      <c r="D69" s="320"/>
      <c r="E69" s="320"/>
      <c r="F69" s="320"/>
      <c r="G69" s="311" t="s">
        <v>2414</v>
      </c>
      <c r="H69" s="308">
        <f t="shared" si="5"/>
        <v>4</v>
      </c>
      <c r="I69" s="312">
        <f t="shared" si="6"/>
        <v>0.07547169811320754</v>
      </c>
      <c r="J69" s="309"/>
      <c r="K69" s="313" t="s">
        <v>2414</v>
      </c>
      <c r="L69" s="308">
        <f t="shared" si="7"/>
        <v>3</v>
      </c>
      <c r="M69" s="312">
        <f t="shared" si="8"/>
        <v>0.05660377358490566</v>
      </c>
    </row>
    <row r="70" spans="1:13" ht="15.75" customHeight="1">
      <c r="A70" s="318"/>
      <c r="B70" s="318"/>
      <c r="C70" s="320"/>
      <c r="D70" s="320"/>
      <c r="E70" s="320"/>
      <c r="F70" s="320"/>
      <c r="G70" s="311" t="s">
        <v>2415</v>
      </c>
      <c r="H70" s="308">
        <f t="shared" si="5"/>
        <v>0</v>
      </c>
      <c r="I70" s="312">
        <f t="shared" si="6"/>
        <v>0</v>
      </c>
      <c r="J70" s="309"/>
      <c r="K70" s="313" t="s">
        <v>2415</v>
      </c>
      <c r="L70" s="308">
        <f t="shared" si="7"/>
        <v>0</v>
      </c>
      <c r="M70" s="312">
        <f t="shared" si="8"/>
        <v>0</v>
      </c>
    </row>
    <row r="71" spans="1:13" ht="15.75" customHeight="1">
      <c r="A71" s="318"/>
      <c r="B71" s="318"/>
      <c r="C71" s="320"/>
      <c r="D71" s="320"/>
      <c r="E71" s="320"/>
      <c r="F71" s="320"/>
      <c r="G71" s="311" t="s">
        <v>2416</v>
      </c>
      <c r="H71" s="308">
        <f t="shared" si="5"/>
        <v>0</v>
      </c>
      <c r="I71" s="312">
        <f t="shared" si="6"/>
        <v>0</v>
      </c>
      <c r="J71" s="309"/>
      <c r="K71" s="313" t="s">
        <v>2416</v>
      </c>
      <c r="L71" s="308">
        <f t="shared" si="7"/>
        <v>0</v>
      </c>
      <c r="M71" s="312">
        <f t="shared" si="8"/>
        <v>0</v>
      </c>
    </row>
    <row r="72" spans="1:13" ht="15.75" customHeight="1">
      <c r="A72" s="318"/>
      <c r="B72" s="318"/>
      <c r="C72" s="320"/>
      <c r="D72" s="320"/>
      <c r="E72" s="320"/>
      <c r="F72" s="320"/>
      <c r="G72" s="311" t="s">
        <v>2417</v>
      </c>
      <c r="H72" s="308">
        <f t="shared" si="5"/>
        <v>0</v>
      </c>
      <c r="I72" s="312">
        <f t="shared" si="6"/>
        <v>0</v>
      </c>
      <c r="J72" s="309"/>
      <c r="K72" s="313" t="s">
        <v>2481</v>
      </c>
      <c r="L72" s="308">
        <f t="shared" si="7"/>
        <v>1</v>
      </c>
      <c r="M72" s="312">
        <f t="shared" si="8"/>
        <v>0.018867924528301886</v>
      </c>
    </row>
    <row r="73" spans="1:13" ht="15.75" customHeight="1">
      <c r="A73" s="318"/>
      <c r="B73" s="318"/>
      <c r="C73" s="320"/>
      <c r="D73" s="320"/>
      <c r="E73" s="320"/>
      <c r="F73" s="320"/>
      <c r="G73" s="311" t="s">
        <v>2418</v>
      </c>
      <c r="H73" s="308">
        <f t="shared" si="5"/>
        <v>4</v>
      </c>
      <c r="I73" s="312">
        <f t="shared" si="6"/>
        <v>0.07547169811320754</v>
      </c>
      <c r="J73" s="309"/>
      <c r="K73" s="313" t="s">
        <v>2418</v>
      </c>
      <c r="L73" s="308">
        <f t="shared" si="7"/>
        <v>3</v>
      </c>
      <c r="M73" s="312">
        <f t="shared" si="8"/>
        <v>0.05660377358490566</v>
      </c>
    </row>
    <row r="74" spans="1:13" ht="15.75" customHeight="1">
      <c r="A74" s="318"/>
      <c r="B74" s="318"/>
      <c r="C74" s="320"/>
      <c r="D74" s="320"/>
      <c r="E74" s="320"/>
      <c r="F74" s="320"/>
      <c r="G74" s="308" t="s">
        <v>2419</v>
      </c>
      <c r="H74" s="308">
        <f>SUM(H67:H73)</f>
        <v>53</v>
      </c>
      <c r="I74" s="312">
        <f t="shared" si="6"/>
        <v>1</v>
      </c>
      <c r="J74" s="309"/>
      <c r="K74" s="310" t="s">
        <v>2419</v>
      </c>
      <c r="L74" s="308">
        <f>SUM(L67:L73)</f>
        <v>53</v>
      </c>
      <c r="M74" s="312">
        <f t="shared" si="8"/>
        <v>1</v>
      </c>
    </row>
    <row r="75" spans="2:13" s="5" customFormat="1" ht="16.5">
      <c r="B75" s="2"/>
      <c r="F75" s="454" t="s">
        <v>2494</v>
      </c>
      <c r="G75" s="454"/>
      <c r="H75" s="454"/>
      <c r="I75" s="454"/>
      <c r="J75" s="454"/>
      <c r="K75" s="454"/>
      <c r="L75" s="454"/>
      <c r="M75" s="454"/>
    </row>
    <row r="76" spans="1:14" s="7" customFormat="1" ht="16.5">
      <c r="A76" s="430" t="s">
        <v>5</v>
      </c>
      <c r="B76" s="430"/>
      <c r="C76" s="430"/>
      <c r="D76" s="430"/>
      <c r="E76" s="430"/>
      <c r="F76" s="430"/>
      <c r="G76" s="449" t="s">
        <v>2420</v>
      </c>
      <c r="H76" s="449"/>
      <c r="I76" s="449"/>
      <c r="J76" s="449"/>
      <c r="K76" s="449"/>
      <c r="L76" s="449"/>
      <c r="M76" s="449"/>
      <c r="N76" s="5"/>
    </row>
    <row r="77" spans="1:25" ht="16.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5:25" ht="16.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5:25" ht="16.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>
      <c r="A80" s="430" t="s">
        <v>2463</v>
      </c>
      <c r="B80" s="430"/>
      <c r="C80" s="430"/>
      <c r="G80" s="449" t="s">
        <v>2462</v>
      </c>
      <c r="H80" s="449"/>
      <c r="I80" s="449"/>
      <c r="J80" s="449"/>
      <c r="K80" s="449"/>
      <c r="L80" s="449"/>
      <c r="M80" s="44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</sheetData>
  <sheetProtection/>
  <mergeCells count="25">
    <mergeCell ref="G76:M76"/>
    <mergeCell ref="M9:M10"/>
    <mergeCell ref="G9:H9"/>
    <mergeCell ref="A7:N7"/>
    <mergeCell ref="A9:A10"/>
    <mergeCell ref="C9:D10"/>
    <mergeCell ref="G65:I65"/>
    <mergeCell ref="K65:M65"/>
    <mergeCell ref="F75:M75"/>
    <mergeCell ref="A80:C80"/>
    <mergeCell ref="G80:M80"/>
    <mergeCell ref="A76:C76"/>
    <mergeCell ref="B9:B10"/>
    <mergeCell ref="D76:F76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G11:G63 I11:I63 K11:K63">
    <cfRule type="cellIs" priority="3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40">
      <selection activeCell="R51" sqref="R51"/>
    </sheetView>
  </sheetViews>
  <sheetFormatPr defaultColWidth="9.140625" defaultRowHeight="12.75"/>
  <cols>
    <col min="1" max="1" width="3.28125" style="2" customWidth="1"/>
    <col min="2" max="2" width="9.7109375" style="2" customWidth="1"/>
    <col min="3" max="3" width="14.28125" style="2" customWidth="1"/>
    <col min="4" max="4" width="6.7109375" style="2" customWidth="1"/>
    <col min="5" max="5" width="9.28125" style="2" customWidth="1"/>
    <col min="6" max="6" width="10.7109375" style="2" customWidth="1"/>
    <col min="7" max="7" width="6.57421875" style="2" customWidth="1"/>
    <col min="8" max="8" width="6.421875" style="2" customWidth="1"/>
    <col min="9" max="9" width="6.7109375" style="2" customWidth="1"/>
    <col min="10" max="10" width="5.28125" style="2" customWidth="1"/>
    <col min="11" max="11" width="6.7109375" style="2" customWidth="1"/>
    <col min="12" max="12" width="7.00390625" style="2" customWidth="1"/>
    <col min="13" max="13" width="7.421875" style="2" customWidth="1"/>
    <col min="14" max="14" width="10.28125" style="2" customWidth="1"/>
    <col min="15" max="15" width="15.57421875" style="2" bestFit="1" customWidth="1"/>
    <col min="16" max="16" width="9.140625" style="2" customWidth="1"/>
    <col min="17" max="17" width="12.00390625" style="2" bestFit="1" customWidth="1"/>
    <col min="18" max="16384" width="9.140625" style="2" customWidth="1"/>
  </cols>
  <sheetData>
    <row r="1" ht="20.2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2448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66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19" ht="22.5" customHeight="1">
      <c r="A11" s="273">
        <v>1</v>
      </c>
      <c r="B11" s="303">
        <v>161325269</v>
      </c>
      <c r="C11" s="274" t="s">
        <v>222</v>
      </c>
      <c r="D11" s="275" t="s">
        <v>945</v>
      </c>
      <c r="E11" s="276">
        <v>33615</v>
      </c>
      <c r="F11" s="277" t="s">
        <v>946</v>
      </c>
      <c r="G11" s="278">
        <v>95</v>
      </c>
      <c r="H11" s="279" t="str">
        <f aca="true" t="shared" si="0" ref="H11:L35">IF(G11&gt;=90,"X SẮC",IF(G11&gt;=80,"TỐT",IF(G11&gt;=70,"KHÁ",IF(G11&gt;=60,"TB KHÁ",IF(G11&gt;=50,"T. BÌNH",IF(G11&gt;=40,"YẾU","KÉM"))))))</f>
        <v>X SẮC</v>
      </c>
      <c r="I11" s="278">
        <v>83</v>
      </c>
      <c r="J11" s="279" t="str">
        <f t="shared" si="0"/>
        <v>TỐT</v>
      </c>
      <c r="K11" s="278">
        <f>(G11+I11)/2</f>
        <v>89</v>
      </c>
      <c r="L11" s="279" t="str">
        <f t="shared" si="0"/>
        <v>TỐT</v>
      </c>
      <c r="M11" s="279"/>
      <c r="N11" s="236"/>
      <c r="O11" s="89"/>
      <c r="P11" s="220"/>
      <c r="Q11" s="237"/>
      <c r="R11" s="238"/>
      <c r="S11" s="88"/>
    </row>
    <row r="12" spans="1:19" ht="22.5" customHeight="1">
      <c r="A12" s="280">
        <v>2</v>
      </c>
      <c r="B12" s="304">
        <v>171326742</v>
      </c>
      <c r="C12" s="281" t="s">
        <v>155</v>
      </c>
      <c r="D12" s="282" t="s">
        <v>143</v>
      </c>
      <c r="E12" s="283" t="s">
        <v>865</v>
      </c>
      <c r="F12" s="284" t="s">
        <v>946</v>
      </c>
      <c r="G12" s="285">
        <v>90</v>
      </c>
      <c r="H12" s="286" t="str">
        <f t="shared" si="0"/>
        <v>X SẮC</v>
      </c>
      <c r="I12" s="285">
        <v>0</v>
      </c>
      <c r="J12" s="286" t="str">
        <f t="shared" si="0"/>
        <v>KÉM</v>
      </c>
      <c r="K12" s="285">
        <f aca="true" t="shared" si="1" ref="K12:K53">(G12+I12)/2</f>
        <v>45</v>
      </c>
      <c r="L12" s="286" t="str">
        <f t="shared" si="0"/>
        <v>YẾU</v>
      </c>
      <c r="M12" s="286"/>
      <c r="N12" s="239"/>
      <c r="O12" s="240"/>
      <c r="P12" s="241"/>
      <c r="Q12" s="242"/>
      <c r="R12" s="238"/>
      <c r="S12" s="88"/>
    </row>
    <row r="13" spans="1:19" ht="22.5" customHeight="1">
      <c r="A13" s="280">
        <v>3</v>
      </c>
      <c r="B13" s="304">
        <v>171326743</v>
      </c>
      <c r="C13" s="281" t="s">
        <v>947</v>
      </c>
      <c r="D13" s="282" t="s">
        <v>305</v>
      </c>
      <c r="E13" s="283" t="s">
        <v>948</v>
      </c>
      <c r="F13" s="284" t="s">
        <v>946</v>
      </c>
      <c r="G13" s="285">
        <v>85</v>
      </c>
      <c r="H13" s="286" t="str">
        <f t="shared" si="0"/>
        <v>TỐT</v>
      </c>
      <c r="I13" s="285">
        <v>80</v>
      </c>
      <c r="J13" s="286" t="str">
        <f t="shared" si="0"/>
        <v>TỐT</v>
      </c>
      <c r="K13" s="285">
        <f t="shared" si="1"/>
        <v>82.5</v>
      </c>
      <c r="L13" s="286" t="str">
        <f t="shared" si="0"/>
        <v>TỐT</v>
      </c>
      <c r="M13" s="286"/>
      <c r="N13" s="239"/>
      <c r="O13" s="240"/>
      <c r="P13" s="241"/>
      <c r="Q13" s="242"/>
      <c r="R13" s="238"/>
      <c r="S13" s="88"/>
    </row>
    <row r="14" spans="1:19" ht="22.5" customHeight="1">
      <c r="A14" s="280">
        <v>4</v>
      </c>
      <c r="B14" s="304">
        <v>171326744</v>
      </c>
      <c r="C14" s="281" t="s">
        <v>949</v>
      </c>
      <c r="D14" s="282" t="s">
        <v>93</v>
      </c>
      <c r="E14" s="283" t="s">
        <v>950</v>
      </c>
      <c r="F14" s="284" t="s">
        <v>946</v>
      </c>
      <c r="G14" s="285">
        <v>85</v>
      </c>
      <c r="H14" s="286" t="str">
        <f t="shared" si="0"/>
        <v>TỐT</v>
      </c>
      <c r="I14" s="285">
        <v>90</v>
      </c>
      <c r="J14" s="286" t="str">
        <f t="shared" si="0"/>
        <v>X SẮC</v>
      </c>
      <c r="K14" s="285">
        <f t="shared" si="1"/>
        <v>87.5</v>
      </c>
      <c r="L14" s="286" t="str">
        <f t="shared" si="0"/>
        <v>TỐT</v>
      </c>
      <c r="M14" s="286"/>
      <c r="N14" s="239"/>
      <c r="O14" s="240"/>
      <c r="P14" s="241"/>
      <c r="Q14" s="242"/>
      <c r="R14" s="238"/>
      <c r="S14" s="88"/>
    </row>
    <row r="15" spans="1:19" ht="22.5" customHeight="1">
      <c r="A15" s="280">
        <v>5</v>
      </c>
      <c r="B15" s="304">
        <v>171326745</v>
      </c>
      <c r="C15" s="281" t="s">
        <v>173</v>
      </c>
      <c r="D15" s="282" t="s">
        <v>199</v>
      </c>
      <c r="E15" s="283" t="s">
        <v>804</v>
      </c>
      <c r="F15" s="284" t="s">
        <v>946</v>
      </c>
      <c r="G15" s="285">
        <v>85</v>
      </c>
      <c r="H15" s="286" t="str">
        <f t="shared" si="0"/>
        <v>TỐT</v>
      </c>
      <c r="I15" s="285">
        <v>90</v>
      </c>
      <c r="J15" s="286" t="str">
        <f t="shared" si="0"/>
        <v>X SẮC</v>
      </c>
      <c r="K15" s="285">
        <f t="shared" si="1"/>
        <v>87.5</v>
      </c>
      <c r="L15" s="286" t="str">
        <f t="shared" si="0"/>
        <v>TỐT</v>
      </c>
      <c r="M15" s="286"/>
      <c r="N15" s="239"/>
      <c r="O15" s="240"/>
      <c r="P15" s="241"/>
      <c r="Q15" s="242"/>
      <c r="R15" s="238"/>
      <c r="S15" s="88"/>
    </row>
    <row r="16" spans="1:19" ht="22.5" customHeight="1">
      <c r="A16" s="280">
        <v>6</v>
      </c>
      <c r="B16" s="304">
        <v>171326748</v>
      </c>
      <c r="C16" s="281" t="s">
        <v>951</v>
      </c>
      <c r="D16" s="282" t="s">
        <v>179</v>
      </c>
      <c r="E16" s="283" t="s">
        <v>952</v>
      </c>
      <c r="F16" s="284" t="s">
        <v>946</v>
      </c>
      <c r="G16" s="285">
        <v>90</v>
      </c>
      <c r="H16" s="286" t="str">
        <f t="shared" si="0"/>
        <v>X SẮC</v>
      </c>
      <c r="I16" s="285">
        <v>80</v>
      </c>
      <c r="J16" s="286" t="str">
        <f t="shared" si="0"/>
        <v>TỐT</v>
      </c>
      <c r="K16" s="285">
        <f t="shared" si="1"/>
        <v>85</v>
      </c>
      <c r="L16" s="286" t="str">
        <f t="shared" si="0"/>
        <v>TỐT</v>
      </c>
      <c r="M16" s="286"/>
      <c r="N16" s="239"/>
      <c r="O16" s="240"/>
      <c r="P16" s="241"/>
      <c r="Q16" s="242"/>
      <c r="R16" s="238"/>
      <c r="S16" s="88"/>
    </row>
    <row r="17" spans="1:19" ht="22.5" customHeight="1">
      <c r="A17" s="280">
        <v>7</v>
      </c>
      <c r="B17" s="304">
        <v>171326750</v>
      </c>
      <c r="C17" s="281" t="s">
        <v>953</v>
      </c>
      <c r="D17" s="282" t="s">
        <v>954</v>
      </c>
      <c r="E17" s="283" t="s">
        <v>349</v>
      </c>
      <c r="F17" s="284" t="s">
        <v>946</v>
      </c>
      <c r="G17" s="285">
        <v>90</v>
      </c>
      <c r="H17" s="286" t="str">
        <f t="shared" si="0"/>
        <v>X SẮC</v>
      </c>
      <c r="I17" s="285">
        <v>90</v>
      </c>
      <c r="J17" s="286" t="str">
        <f t="shared" si="0"/>
        <v>X SẮC</v>
      </c>
      <c r="K17" s="285">
        <f t="shared" si="1"/>
        <v>90</v>
      </c>
      <c r="L17" s="286" t="str">
        <f t="shared" si="0"/>
        <v>X SẮC</v>
      </c>
      <c r="M17" s="286"/>
      <c r="N17" s="239"/>
      <c r="O17" s="240"/>
      <c r="P17" s="241"/>
      <c r="Q17" s="242"/>
      <c r="R17" s="238"/>
      <c r="S17" s="88"/>
    </row>
    <row r="18" spans="1:19" ht="22.5" customHeight="1">
      <c r="A18" s="280">
        <v>8</v>
      </c>
      <c r="B18" s="304">
        <v>171326751</v>
      </c>
      <c r="C18" s="281" t="s">
        <v>955</v>
      </c>
      <c r="D18" s="282" t="s">
        <v>183</v>
      </c>
      <c r="E18" s="283" t="s">
        <v>956</v>
      </c>
      <c r="F18" s="284" t="s">
        <v>946</v>
      </c>
      <c r="G18" s="285">
        <v>95</v>
      </c>
      <c r="H18" s="286" t="str">
        <f t="shared" si="0"/>
        <v>X SẮC</v>
      </c>
      <c r="I18" s="285">
        <v>0</v>
      </c>
      <c r="J18" s="286" t="str">
        <f t="shared" si="0"/>
        <v>KÉM</v>
      </c>
      <c r="K18" s="285">
        <f t="shared" si="1"/>
        <v>47.5</v>
      </c>
      <c r="L18" s="286" t="str">
        <f t="shared" si="0"/>
        <v>YẾU</v>
      </c>
      <c r="M18" s="286"/>
      <c r="N18" s="239"/>
      <c r="O18" s="240"/>
      <c r="P18" s="241"/>
      <c r="Q18" s="242"/>
      <c r="R18" s="238"/>
      <c r="S18" s="88"/>
    </row>
    <row r="19" spans="1:19" ht="22.5" customHeight="1">
      <c r="A19" s="280">
        <v>9</v>
      </c>
      <c r="B19" s="304">
        <v>171326753</v>
      </c>
      <c r="C19" s="281" t="s">
        <v>957</v>
      </c>
      <c r="D19" s="282" t="s">
        <v>638</v>
      </c>
      <c r="E19" s="283" t="s">
        <v>958</v>
      </c>
      <c r="F19" s="284" t="s">
        <v>946</v>
      </c>
      <c r="G19" s="285">
        <v>85</v>
      </c>
      <c r="H19" s="286" t="str">
        <f t="shared" si="0"/>
        <v>TỐT</v>
      </c>
      <c r="I19" s="285">
        <v>80</v>
      </c>
      <c r="J19" s="286" t="str">
        <f t="shared" si="0"/>
        <v>TỐT</v>
      </c>
      <c r="K19" s="285">
        <f t="shared" si="1"/>
        <v>82.5</v>
      </c>
      <c r="L19" s="286" t="str">
        <f t="shared" si="0"/>
        <v>TỐT</v>
      </c>
      <c r="M19" s="286"/>
      <c r="N19" s="239"/>
      <c r="O19" s="240"/>
      <c r="P19" s="241"/>
      <c r="Q19" s="242"/>
      <c r="R19" s="238"/>
      <c r="S19" s="88"/>
    </row>
    <row r="20" spans="1:19" ht="22.5" customHeight="1">
      <c r="A20" s="280">
        <v>10</v>
      </c>
      <c r="B20" s="304">
        <v>171326754</v>
      </c>
      <c r="C20" s="281" t="s">
        <v>913</v>
      </c>
      <c r="D20" s="282" t="s">
        <v>187</v>
      </c>
      <c r="E20" s="283" t="s">
        <v>959</v>
      </c>
      <c r="F20" s="284" t="s">
        <v>946</v>
      </c>
      <c r="G20" s="285">
        <v>95</v>
      </c>
      <c r="H20" s="286" t="str">
        <f t="shared" si="0"/>
        <v>X SẮC</v>
      </c>
      <c r="I20" s="285">
        <v>0</v>
      </c>
      <c r="J20" s="286" t="str">
        <f t="shared" si="0"/>
        <v>KÉM</v>
      </c>
      <c r="K20" s="285">
        <f t="shared" si="1"/>
        <v>47.5</v>
      </c>
      <c r="L20" s="286" t="str">
        <f t="shared" si="0"/>
        <v>YẾU</v>
      </c>
      <c r="M20" s="286"/>
      <c r="N20" s="239"/>
      <c r="O20" s="240"/>
      <c r="P20" s="241"/>
      <c r="Q20" s="242"/>
      <c r="R20" s="238"/>
      <c r="S20" s="88"/>
    </row>
    <row r="21" spans="1:19" ht="22.5" customHeight="1">
      <c r="A21" s="280">
        <v>11</v>
      </c>
      <c r="B21" s="304">
        <v>171326756</v>
      </c>
      <c r="C21" s="281" t="s">
        <v>960</v>
      </c>
      <c r="D21" s="282" t="s">
        <v>104</v>
      </c>
      <c r="E21" s="283" t="s">
        <v>289</v>
      </c>
      <c r="F21" s="284" t="s">
        <v>946</v>
      </c>
      <c r="G21" s="285">
        <v>90</v>
      </c>
      <c r="H21" s="286" t="str">
        <f t="shared" si="0"/>
        <v>X SẮC</v>
      </c>
      <c r="I21" s="285">
        <v>90</v>
      </c>
      <c r="J21" s="286" t="str">
        <f t="shared" si="0"/>
        <v>X SẮC</v>
      </c>
      <c r="K21" s="285">
        <f t="shared" si="1"/>
        <v>90</v>
      </c>
      <c r="L21" s="286" t="str">
        <f t="shared" si="0"/>
        <v>X SẮC</v>
      </c>
      <c r="M21" s="286"/>
      <c r="N21" s="239"/>
      <c r="O21" s="240"/>
      <c r="P21" s="241"/>
      <c r="Q21" s="242"/>
      <c r="R21" s="238"/>
      <c r="S21" s="88"/>
    </row>
    <row r="22" spans="1:19" ht="22.5" customHeight="1">
      <c r="A22" s="280">
        <v>12</v>
      </c>
      <c r="B22" s="304">
        <v>171326757</v>
      </c>
      <c r="C22" s="281" t="s">
        <v>961</v>
      </c>
      <c r="D22" s="282" t="s">
        <v>570</v>
      </c>
      <c r="E22" s="283" t="s">
        <v>962</v>
      </c>
      <c r="F22" s="284" t="s">
        <v>946</v>
      </c>
      <c r="G22" s="285">
        <v>75</v>
      </c>
      <c r="H22" s="286" t="str">
        <f t="shared" si="0"/>
        <v>KHÁ</v>
      </c>
      <c r="I22" s="285">
        <v>90</v>
      </c>
      <c r="J22" s="286" t="str">
        <f t="shared" si="0"/>
        <v>X SẮC</v>
      </c>
      <c r="K22" s="285">
        <f t="shared" si="1"/>
        <v>82.5</v>
      </c>
      <c r="L22" s="286" t="str">
        <f t="shared" si="0"/>
        <v>TỐT</v>
      </c>
      <c r="M22" s="286"/>
      <c r="N22" s="239"/>
      <c r="O22" s="240"/>
      <c r="P22" s="241"/>
      <c r="Q22" s="242"/>
      <c r="R22" s="238"/>
      <c r="S22" s="88"/>
    </row>
    <row r="23" spans="1:19" ht="22.5" customHeight="1">
      <c r="A23" s="280">
        <v>13</v>
      </c>
      <c r="B23" s="304">
        <v>171326758</v>
      </c>
      <c r="C23" s="281" t="s">
        <v>121</v>
      </c>
      <c r="D23" s="282" t="s">
        <v>963</v>
      </c>
      <c r="E23" s="283" t="s">
        <v>964</v>
      </c>
      <c r="F23" s="284" t="s">
        <v>946</v>
      </c>
      <c r="G23" s="285">
        <v>90</v>
      </c>
      <c r="H23" s="286" t="str">
        <f t="shared" si="0"/>
        <v>X SẮC</v>
      </c>
      <c r="I23" s="285">
        <v>91</v>
      </c>
      <c r="J23" s="286" t="str">
        <f t="shared" si="0"/>
        <v>X SẮC</v>
      </c>
      <c r="K23" s="285">
        <f t="shared" si="1"/>
        <v>90.5</v>
      </c>
      <c r="L23" s="286" t="str">
        <f t="shared" si="0"/>
        <v>X SẮC</v>
      </c>
      <c r="M23" s="286"/>
      <c r="N23" s="239"/>
      <c r="O23" s="240"/>
      <c r="P23" s="241"/>
      <c r="Q23" s="242"/>
      <c r="R23" s="238"/>
      <c r="S23" s="88"/>
    </row>
    <row r="24" spans="1:19" ht="22.5" customHeight="1">
      <c r="A24" s="280">
        <v>14</v>
      </c>
      <c r="B24" s="304">
        <v>171326759</v>
      </c>
      <c r="C24" s="281" t="s">
        <v>965</v>
      </c>
      <c r="D24" s="282" t="s">
        <v>119</v>
      </c>
      <c r="E24" s="283" t="s">
        <v>647</v>
      </c>
      <c r="F24" s="284" t="s">
        <v>946</v>
      </c>
      <c r="G24" s="285">
        <v>90</v>
      </c>
      <c r="H24" s="286" t="str">
        <f t="shared" si="0"/>
        <v>X SẮC</v>
      </c>
      <c r="I24" s="285">
        <v>90</v>
      </c>
      <c r="J24" s="286" t="str">
        <f t="shared" si="0"/>
        <v>X SẮC</v>
      </c>
      <c r="K24" s="285">
        <f t="shared" si="1"/>
        <v>90</v>
      </c>
      <c r="L24" s="286" t="str">
        <f t="shared" si="0"/>
        <v>X SẮC</v>
      </c>
      <c r="M24" s="286"/>
      <c r="N24" s="239"/>
      <c r="O24" s="240"/>
      <c r="P24" s="241"/>
      <c r="Q24" s="242"/>
      <c r="R24" s="238"/>
      <c r="S24" s="88"/>
    </row>
    <row r="25" spans="1:19" ht="22.5" customHeight="1">
      <c r="A25" s="280">
        <v>15</v>
      </c>
      <c r="B25" s="304">
        <v>171326760</v>
      </c>
      <c r="C25" s="281" t="s">
        <v>966</v>
      </c>
      <c r="D25" s="282" t="s">
        <v>119</v>
      </c>
      <c r="E25" s="283" t="s">
        <v>935</v>
      </c>
      <c r="F25" s="284" t="s">
        <v>946</v>
      </c>
      <c r="G25" s="285">
        <v>90</v>
      </c>
      <c r="H25" s="286" t="str">
        <f t="shared" si="0"/>
        <v>X SẮC</v>
      </c>
      <c r="I25" s="285">
        <v>0</v>
      </c>
      <c r="J25" s="286" t="str">
        <f t="shared" si="0"/>
        <v>KÉM</v>
      </c>
      <c r="K25" s="285">
        <f t="shared" si="1"/>
        <v>45</v>
      </c>
      <c r="L25" s="286" t="str">
        <f t="shared" si="0"/>
        <v>YẾU</v>
      </c>
      <c r="M25" s="286"/>
      <c r="N25" s="239"/>
      <c r="O25" s="240"/>
      <c r="P25" s="241"/>
      <c r="Q25" s="242"/>
      <c r="R25" s="238"/>
      <c r="S25" s="88"/>
    </row>
    <row r="26" spans="1:19" ht="22.5" customHeight="1">
      <c r="A26" s="280">
        <v>16</v>
      </c>
      <c r="B26" s="304">
        <v>171326761</v>
      </c>
      <c r="C26" s="281" t="s">
        <v>967</v>
      </c>
      <c r="D26" s="282" t="s">
        <v>119</v>
      </c>
      <c r="E26" s="283" t="s">
        <v>968</v>
      </c>
      <c r="F26" s="284" t="s">
        <v>946</v>
      </c>
      <c r="G26" s="285">
        <v>85</v>
      </c>
      <c r="H26" s="286" t="str">
        <f t="shared" si="0"/>
        <v>TỐT</v>
      </c>
      <c r="I26" s="285">
        <v>90</v>
      </c>
      <c r="J26" s="286" t="str">
        <f t="shared" si="0"/>
        <v>X SẮC</v>
      </c>
      <c r="K26" s="285">
        <f t="shared" si="1"/>
        <v>87.5</v>
      </c>
      <c r="L26" s="286" t="str">
        <f t="shared" si="0"/>
        <v>TỐT</v>
      </c>
      <c r="M26" s="286"/>
      <c r="N26" s="239"/>
      <c r="O26" s="240"/>
      <c r="P26" s="241"/>
      <c r="Q26" s="242"/>
      <c r="R26" s="238"/>
      <c r="S26" s="88"/>
    </row>
    <row r="27" spans="1:19" ht="22.5" customHeight="1">
      <c r="A27" s="280">
        <v>17</v>
      </c>
      <c r="B27" s="304">
        <v>171326762</v>
      </c>
      <c r="C27" s="281" t="s">
        <v>178</v>
      </c>
      <c r="D27" s="282" t="s">
        <v>195</v>
      </c>
      <c r="E27" s="283" t="s">
        <v>969</v>
      </c>
      <c r="F27" s="284" t="s">
        <v>946</v>
      </c>
      <c r="G27" s="285">
        <v>95</v>
      </c>
      <c r="H27" s="286" t="str">
        <f t="shared" si="0"/>
        <v>X SẮC</v>
      </c>
      <c r="I27" s="285">
        <v>93</v>
      </c>
      <c r="J27" s="286" t="str">
        <f t="shared" si="0"/>
        <v>X SẮC</v>
      </c>
      <c r="K27" s="285">
        <f t="shared" si="1"/>
        <v>94</v>
      </c>
      <c r="L27" s="286" t="str">
        <f t="shared" si="0"/>
        <v>X SẮC</v>
      </c>
      <c r="M27" s="286"/>
      <c r="N27" s="239"/>
      <c r="O27" s="240"/>
      <c r="P27" s="241"/>
      <c r="Q27" s="242"/>
      <c r="R27" s="238"/>
      <c r="S27" s="88"/>
    </row>
    <row r="28" spans="1:19" ht="22.5" customHeight="1">
      <c r="A28" s="280">
        <v>18</v>
      </c>
      <c r="B28" s="304">
        <v>171326763</v>
      </c>
      <c r="C28" s="281" t="s">
        <v>970</v>
      </c>
      <c r="D28" s="282" t="s">
        <v>160</v>
      </c>
      <c r="E28" s="283" t="s">
        <v>673</v>
      </c>
      <c r="F28" s="284" t="s">
        <v>946</v>
      </c>
      <c r="G28" s="285">
        <v>0</v>
      </c>
      <c r="H28" s="286" t="str">
        <f t="shared" si="0"/>
        <v>KÉM</v>
      </c>
      <c r="I28" s="285">
        <v>0</v>
      </c>
      <c r="J28" s="286" t="str">
        <f t="shared" si="0"/>
        <v>KÉM</v>
      </c>
      <c r="K28" s="285">
        <f t="shared" si="1"/>
        <v>0</v>
      </c>
      <c r="L28" s="286" t="str">
        <f t="shared" si="0"/>
        <v>KÉM</v>
      </c>
      <c r="M28" s="286" t="s">
        <v>1954</v>
      </c>
      <c r="N28" s="239"/>
      <c r="O28" s="240"/>
      <c r="P28" s="241"/>
      <c r="Q28" s="242"/>
      <c r="R28" s="238"/>
      <c r="S28" s="88"/>
    </row>
    <row r="29" spans="1:19" ht="22.5" customHeight="1">
      <c r="A29" s="280">
        <v>19</v>
      </c>
      <c r="B29" s="304">
        <v>171326764</v>
      </c>
      <c r="C29" s="281" t="s">
        <v>971</v>
      </c>
      <c r="D29" s="282" t="s">
        <v>160</v>
      </c>
      <c r="E29" s="283" t="s">
        <v>919</v>
      </c>
      <c r="F29" s="284" t="s">
        <v>946</v>
      </c>
      <c r="G29" s="285">
        <v>85</v>
      </c>
      <c r="H29" s="286" t="str">
        <f t="shared" si="0"/>
        <v>TỐT</v>
      </c>
      <c r="I29" s="285">
        <v>80</v>
      </c>
      <c r="J29" s="286" t="str">
        <f t="shared" si="0"/>
        <v>TỐT</v>
      </c>
      <c r="K29" s="285">
        <f t="shared" si="1"/>
        <v>82.5</v>
      </c>
      <c r="L29" s="286" t="str">
        <f t="shared" si="0"/>
        <v>TỐT</v>
      </c>
      <c r="M29" s="286"/>
      <c r="N29" s="239"/>
      <c r="O29" s="240"/>
      <c r="P29" s="241"/>
      <c r="Q29" s="242"/>
      <c r="R29" s="238"/>
      <c r="S29" s="88"/>
    </row>
    <row r="30" spans="1:19" ht="22.5" customHeight="1">
      <c r="A30" s="280">
        <v>20</v>
      </c>
      <c r="B30" s="304">
        <v>171326765</v>
      </c>
      <c r="C30" s="281" t="s">
        <v>972</v>
      </c>
      <c r="D30" s="282" t="s">
        <v>505</v>
      </c>
      <c r="E30" s="283" t="s">
        <v>824</v>
      </c>
      <c r="F30" s="284" t="s">
        <v>946</v>
      </c>
      <c r="G30" s="285">
        <v>95</v>
      </c>
      <c r="H30" s="286" t="str">
        <f t="shared" si="0"/>
        <v>X SẮC</v>
      </c>
      <c r="I30" s="285">
        <v>80</v>
      </c>
      <c r="J30" s="286" t="str">
        <f t="shared" si="0"/>
        <v>TỐT</v>
      </c>
      <c r="K30" s="285">
        <f t="shared" si="1"/>
        <v>87.5</v>
      </c>
      <c r="L30" s="286" t="str">
        <f t="shared" si="0"/>
        <v>TỐT</v>
      </c>
      <c r="M30" s="286"/>
      <c r="N30" s="239"/>
      <c r="O30" s="240"/>
      <c r="P30" s="241"/>
      <c r="Q30" s="242"/>
      <c r="R30" s="238"/>
      <c r="S30" s="88"/>
    </row>
    <row r="31" spans="1:19" ht="22.5" customHeight="1">
      <c r="A31" s="280">
        <v>21</v>
      </c>
      <c r="B31" s="304">
        <v>171326782</v>
      </c>
      <c r="C31" s="281" t="s">
        <v>973</v>
      </c>
      <c r="D31" s="282" t="s">
        <v>165</v>
      </c>
      <c r="E31" s="283" t="s">
        <v>943</v>
      </c>
      <c r="F31" s="284" t="s">
        <v>946</v>
      </c>
      <c r="G31" s="285">
        <v>75</v>
      </c>
      <c r="H31" s="286" t="str">
        <f t="shared" si="0"/>
        <v>KHÁ</v>
      </c>
      <c r="I31" s="285">
        <v>80</v>
      </c>
      <c r="J31" s="286" t="str">
        <f t="shared" si="0"/>
        <v>TỐT</v>
      </c>
      <c r="K31" s="285">
        <f t="shared" si="1"/>
        <v>77.5</v>
      </c>
      <c r="L31" s="286" t="str">
        <f t="shared" si="0"/>
        <v>KHÁ</v>
      </c>
      <c r="M31" s="286"/>
      <c r="N31" s="243"/>
      <c r="O31" s="244"/>
      <c r="P31" s="245"/>
      <c r="Q31" s="246"/>
      <c r="R31" s="247"/>
      <c r="S31" s="248"/>
    </row>
    <row r="32" spans="1:19" ht="22.5" customHeight="1">
      <c r="A32" s="280">
        <v>22</v>
      </c>
      <c r="B32" s="304">
        <v>171326785</v>
      </c>
      <c r="C32" s="281" t="s">
        <v>974</v>
      </c>
      <c r="D32" s="282" t="s">
        <v>213</v>
      </c>
      <c r="E32" s="283" t="s">
        <v>975</v>
      </c>
      <c r="F32" s="284" t="s">
        <v>946</v>
      </c>
      <c r="G32" s="285">
        <v>0</v>
      </c>
      <c r="H32" s="286" t="str">
        <f t="shared" si="0"/>
        <v>KÉM</v>
      </c>
      <c r="I32" s="285">
        <v>0</v>
      </c>
      <c r="J32" s="286" t="str">
        <f t="shared" si="0"/>
        <v>KÉM</v>
      </c>
      <c r="K32" s="285">
        <f t="shared" si="1"/>
        <v>0</v>
      </c>
      <c r="L32" s="286" t="str">
        <f t="shared" si="0"/>
        <v>KÉM</v>
      </c>
      <c r="M32" s="286" t="s">
        <v>1954</v>
      </c>
      <c r="N32" s="239"/>
      <c r="O32" s="240"/>
      <c r="P32" s="241"/>
      <c r="Q32" s="242"/>
      <c r="R32" s="238"/>
      <c r="S32" s="88"/>
    </row>
    <row r="33" spans="1:19" ht="22.5" customHeight="1">
      <c r="A33" s="280">
        <v>23</v>
      </c>
      <c r="B33" s="304">
        <v>171328867</v>
      </c>
      <c r="C33" s="281" t="s">
        <v>976</v>
      </c>
      <c r="D33" s="282" t="s">
        <v>168</v>
      </c>
      <c r="E33" s="283">
        <v>33973</v>
      </c>
      <c r="F33" s="284" t="s">
        <v>946</v>
      </c>
      <c r="G33" s="285">
        <v>80</v>
      </c>
      <c r="H33" s="286" t="str">
        <f t="shared" si="0"/>
        <v>TỐT</v>
      </c>
      <c r="I33" s="285">
        <v>80</v>
      </c>
      <c r="J33" s="286" t="str">
        <f t="shared" si="0"/>
        <v>TỐT</v>
      </c>
      <c r="K33" s="285">
        <f t="shared" si="1"/>
        <v>80</v>
      </c>
      <c r="L33" s="286" t="str">
        <f t="shared" si="0"/>
        <v>TỐT</v>
      </c>
      <c r="M33" s="286"/>
      <c r="N33" s="239"/>
      <c r="O33" s="240"/>
      <c r="P33" s="241"/>
      <c r="Q33" s="242"/>
      <c r="R33" s="238"/>
      <c r="S33" s="88"/>
    </row>
    <row r="34" spans="1:19" ht="22.5" customHeight="1">
      <c r="A34" s="280">
        <v>24</v>
      </c>
      <c r="B34" s="304">
        <v>171328868</v>
      </c>
      <c r="C34" s="281" t="s">
        <v>977</v>
      </c>
      <c r="D34" s="282" t="s">
        <v>183</v>
      </c>
      <c r="E34" s="283" t="s">
        <v>978</v>
      </c>
      <c r="F34" s="284" t="s">
        <v>946</v>
      </c>
      <c r="G34" s="285">
        <v>85</v>
      </c>
      <c r="H34" s="286" t="str">
        <f t="shared" si="0"/>
        <v>TỐT</v>
      </c>
      <c r="I34" s="285">
        <v>85</v>
      </c>
      <c r="J34" s="286" t="str">
        <f t="shared" si="0"/>
        <v>TỐT</v>
      </c>
      <c r="K34" s="285">
        <f t="shared" si="1"/>
        <v>85</v>
      </c>
      <c r="L34" s="286" t="str">
        <f t="shared" si="0"/>
        <v>TỐT</v>
      </c>
      <c r="M34" s="286"/>
      <c r="N34" s="239"/>
      <c r="O34" s="240"/>
      <c r="P34" s="241"/>
      <c r="Q34" s="242"/>
      <c r="R34" s="238"/>
      <c r="S34" s="88"/>
    </row>
    <row r="35" spans="1:19" ht="22.5" customHeight="1">
      <c r="A35" s="280">
        <v>25</v>
      </c>
      <c r="B35" s="304">
        <v>171329017</v>
      </c>
      <c r="C35" s="281" t="s">
        <v>194</v>
      </c>
      <c r="D35" s="282" t="s">
        <v>169</v>
      </c>
      <c r="E35" s="283">
        <v>33972</v>
      </c>
      <c r="F35" s="284" t="s">
        <v>946</v>
      </c>
      <c r="G35" s="285">
        <v>85</v>
      </c>
      <c r="H35" s="286" t="str">
        <f t="shared" si="0"/>
        <v>TỐT</v>
      </c>
      <c r="I35" s="285">
        <v>90</v>
      </c>
      <c r="J35" s="286" t="str">
        <f t="shared" si="0"/>
        <v>X SẮC</v>
      </c>
      <c r="K35" s="285">
        <f t="shared" si="1"/>
        <v>87.5</v>
      </c>
      <c r="L35" s="286" t="str">
        <f t="shared" si="0"/>
        <v>TỐT</v>
      </c>
      <c r="M35" s="286"/>
      <c r="N35" s="239"/>
      <c r="O35" s="240"/>
      <c r="P35" s="241"/>
      <c r="Q35" s="242"/>
      <c r="R35" s="238"/>
      <c r="S35" s="88"/>
    </row>
    <row r="36" spans="1:13" ht="22.5" customHeight="1">
      <c r="A36" s="280">
        <v>26</v>
      </c>
      <c r="B36" s="377">
        <v>161325637</v>
      </c>
      <c r="C36" s="375" t="s">
        <v>979</v>
      </c>
      <c r="D36" s="376" t="s">
        <v>113</v>
      </c>
      <c r="E36" s="283" t="s">
        <v>650</v>
      </c>
      <c r="F36" s="284" t="s">
        <v>980</v>
      </c>
      <c r="G36" s="285">
        <v>0</v>
      </c>
      <c r="H36" s="286" t="str">
        <f aca="true" t="shared" si="2" ref="H36:H53">IF(G36&gt;=90,"X SẮC",IF(G36&gt;=80,"TỐT",IF(G36&gt;=70,"KHÁ",IF(G36&gt;=60,"TB KHÁ",IF(G36&gt;=50,"T. BÌNH",IF(G36&gt;=40,"YẾU","KÉM"))))))</f>
        <v>KÉM</v>
      </c>
      <c r="I36" s="285">
        <v>0</v>
      </c>
      <c r="J36" s="286" t="str">
        <f aca="true" t="shared" si="3" ref="J36:J53">IF(I36&gt;=90,"X SẮC",IF(I36&gt;=80,"TỐT",IF(I36&gt;=70,"KHÁ",IF(I36&gt;=60,"TB KHÁ",IF(I36&gt;=50,"T. BÌNH",IF(I36&gt;=40,"YẾU","KÉM"))))))</f>
        <v>KÉM</v>
      </c>
      <c r="K36" s="285">
        <f t="shared" si="1"/>
        <v>0</v>
      </c>
      <c r="L36" s="286" t="str">
        <f aca="true" t="shared" si="4" ref="L36:L53">IF(K36&gt;=90,"X SẮC",IF(K36&gt;=80,"TỐT",IF(K36&gt;=70,"KHÁ",IF(K36&gt;=60,"TB KHÁ",IF(K36&gt;=50,"T. BÌNH",IF(K36&gt;=40,"YẾU","KÉM"))))))</f>
        <v>KÉM</v>
      </c>
      <c r="M36" s="286" t="s">
        <v>1954</v>
      </c>
    </row>
    <row r="37" spans="1:15" ht="22.5" customHeight="1">
      <c r="A37" s="280">
        <v>27</v>
      </c>
      <c r="B37" s="304">
        <v>161325663</v>
      </c>
      <c r="C37" s="281" t="s">
        <v>981</v>
      </c>
      <c r="D37" s="282" t="s">
        <v>97</v>
      </c>
      <c r="E37" s="283" t="s">
        <v>329</v>
      </c>
      <c r="F37" s="284" t="s">
        <v>980</v>
      </c>
      <c r="G37" s="285">
        <v>0</v>
      </c>
      <c r="H37" s="286" t="str">
        <f t="shared" si="2"/>
        <v>KÉM</v>
      </c>
      <c r="I37" s="285">
        <v>0</v>
      </c>
      <c r="J37" s="286" t="str">
        <f t="shared" si="3"/>
        <v>KÉM</v>
      </c>
      <c r="K37" s="285">
        <f t="shared" si="1"/>
        <v>0</v>
      </c>
      <c r="L37" s="286" t="str">
        <f t="shared" si="4"/>
        <v>KÉM</v>
      </c>
      <c r="M37" s="286"/>
      <c r="O37" s="8"/>
    </row>
    <row r="38" spans="1:15" ht="22.5" customHeight="1">
      <c r="A38" s="280">
        <v>28</v>
      </c>
      <c r="B38" s="304">
        <v>161325864</v>
      </c>
      <c r="C38" s="281" t="s">
        <v>999</v>
      </c>
      <c r="D38" s="282" t="s">
        <v>292</v>
      </c>
      <c r="E38" s="283" t="s">
        <v>590</v>
      </c>
      <c r="F38" s="284" t="s">
        <v>980</v>
      </c>
      <c r="G38" s="285">
        <v>0</v>
      </c>
      <c r="H38" s="286" t="str">
        <f t="shared" si="2"/>
        <v>KÉM</v>
      </c>
      <c r="I38" s="285">
        <v>0</v>
      </c>
      <c r="J38" s="286" t="str">
        <f t="shared" si="3"/>
        <v>KÉM</v>
      </c>
      <c r="K38" s="285">
        <f t="shared" si="1"/>
        <v>0</v>
      </c>
      <c r="L38" s="286" t="str">
        <f t="shared" si="4"/>
        <v>KÉM</v>
      </c>
      <c r="M38" s="286"/>
      <c r="O38" s="8"/>
    </row>
    <row r="39" spans="1:22" ht="22.5" customHeight="1">
      <c r="A39" s="280">
        <v>29</v>
      </c>
      <c r="B39" s="304">
        <v>171326126</v>
      </c>
      <c r="C39" s="281" t="s">
        <v>375</v>
      </c>
      <c r="D39" s="282" t="s">
        <v>318</v>
      </c>
      <c r="E39" s="283">
        <v>34230</v>
      </c>
      <c r="F39" s="284" t="s">
        <v>980</v>
      </c>
      <c r="G39" s="285">
        <v>85</v>
      </c>
      <c r="H39" s="286" t="str">
        <f t="shared" si="2"/>
        <v>TỐT</v>
      </c>
      <c r="I39" s="285">
        <v>0</v>
      </c>
      <c r="J39" s="286" t="str">
        <f t="shared" si="3"/>
        <v>KÉM</v>
      </c>
      <c r="K39" s="285">
        <f t="shared" si="1"/>
        <v>42.5</v>
      </c>
      <c r="L39" s="286" t="str">
        <f t="shared" si="4"/>
        <v>YẾU</v>
      </c>
      <c r="M39" s="286"/>
      <c r="O39" s="190"/>
      <c r="P39" s="191"/>
      <c r="R39" s="192"/>
      <c r="S39" s="192"/>
      <c r="T39" s="192"/>
      <c r="U39" s="192"/>
      <c r="V39" s="4"/>
    </row>
    <row r="40" spans="1:22" ht="22.5" customHeight="1">
      <c r="A40" s="280">
        <v>30</v>
      </c>
      <c r="B40" s="304">
        <v>171326766</v>
      </c>
      <c r="C40" s="281" t="s">
        <v>982</v>
      </c>
      <c r="D40" s="282" t="s">
        <v>923</v>
      </c>
      <c r="E40" s="283" t="s">
        <v>956</v>
      </c>
      <c r="F40" s="284" t="s">
        <v>980</v>
      </c>
      <c r="G40" s="285">
        <v>88</v>
      </c>
      <c r="H40" s="286" t="str">
        <f t="shared" si="2"/>
        <v>TỐT</v>
      </c>
      <c r="I40" s="285">
        <v>90</v>
      </c>
      <c r="J40" s="286" t="str">
        <f t="shared" si="3"/>
        <v>X SẮC</v>
      </c>
      <c r="K40" s="285">
        <f t="shared" si="1"/>
        <v>89</v>
      </c>
      <c r="L40" s="286" t="str">
        <f t="shared" si="4"/>
        <v>TỐT</v>
      </c>
      <c r="M40" s="286"/>
      <c r="O40" s="193"/>
      <c r="P40" s="194"/>
      <c r="R40" s="195"/>
      <c r="S40" s="195"/>
      <c r="T40" s="195"/>
      <c r="U40" s="195"/>
      <c r="V40" s="195"/>
    </row>
    <row r="41" spans="1:22" ht="22.5" customHeight="1">
      <c r="A41" s="280">
        <v>31</v>
      </c>
      <c r="B41" s="304">
        <v>171326770</v>
      </c>
      <c r="C41" s="281" t="s">
        <v>983</v>
      </c>
      <c r="D41" s="282" t="s">
        <v>929</v>
      </c>
      <c r="E41" s="283" t="s">
        <v>984</v>
      </c>
      <c r="F41" s="284" t="s">
        <v>980</v>
      </c>
      <c r="G41" s="285">
        <v>90</v>
      </c>
      <c r="H41" s="286" t="str">
        <f t="shared" si="2"/>
        <v>X SẮC</v>
      </c>
      <c r="I41" s="285">
        <v>85</v>
      </c>
      <c r="J41" s="286" t="str">
        <f t="shared" si="3"/>
        <v>TỐT</v>
      </c>
      <c r="K41" s="285">
        <f t="shared" si="1"/>
        <v>87.5</v>
      </c>
      <c r="L41" s="286" t="str">
        <f t="shared" si="4"/>
        <v>TỐT</v>
      </c>
      <c r="M41" s="286"/>
      <c r="O41" s="193"/>
      <c r="P41" s="194"/>
      <c r="R41" s="195"/>
      <c r="S41" s="195"/>
      <c r="T41" s="195"/>
      <c r="U41" s="195"/>
      <c r="V41" s="195"/>
    </row>
    <row r="42" spans="1:22" ht="22.5" customHeight="1">
      <c r="A42" s="280">
        <v>32</v>
      </c>
      <c r="B42" s="304">
        <v>171326771</v>
      </c>
      <c r="C42" s="281" t="s">
        <v>985</v>
      </c>
      <c r="D42" s="282" t="s">
        <v>579</v>
      </c>
      <c r="E42" s="283" t="s">
        <v>782</v>
      </c>
      <c r="F42" s="284" t="s">
        <v>980</v>
      </c>
      <c r="G42" s="285">
        <v>86</v>
      </c>
      <c r="H42" s="286" t="str">
        <f t="shared" si="2"/>
        <v>TỐT</v>
      </c>
      <c r="I42" s="285">
        <v>75</v>
      </c>
      <c r="J42" s="286" t="str">
        <f t="shared" si="3"/>
        <v>KHÁ</v>
      </c>
      <c r="K42" s="285">
        <f t="shared" si="1"/>
        <v>80.5</v>
      </c>
      <c r="L42" s="286" t="str">
        <f t="shared" si="4"/>
        <v>TỐT</v>
      </c>
      <c r="M42" s="286"/>
      <c r="O42" s="193"/>
      <c r="P42" s="194"/>
      <c r="R42" s="195"/>
      <c r="S42" s="195"/>
      <c r="T42" s="195"/>
      <c r="U42" s="195"/>
      <c r="V42" s="195"/>
    </row>
    <row r="43" spans="1:22" ht="22.5" customHeight="1">
      <c r="A43" s="280">
        <v>33</v>
      </c>
      <c r="B43" s="304">
        <v>171326773</v>
      </c>
      <c r="C43" s="281" t="s">
        <v>2421</v>
      </c>
      <c r="D43" s="282" t="s">
        <v>1661</v>
      </c>
      <c r="E43" s="283">
        <v>34160</v>
      </c>
      <c r="F43" s="284" t="s">
        <v>980</v>
      </c>
      <c r="G43" s="285">
        <v>75</v>
      </c>
      <c r="H43" s="286" t="str">
        <f t="shared" si="2"/>
        <v>KHÁ</v>
      </c>
      <c r="I43" s="285">
        <v>75</v>
      </c>
      <c r="J43" s="286" t="str">
        <f t="shared" si="3"/>
        <v>KHÁ</v>
      </c>
      <c r="K43" s="285">
        <f t="shared" si="1"/>
        <v>75</v>
      </c>
      <c r="L43" s="286" t="str">
        <f t="shared" si="4"/>
        <v>KHÁ</v>
      </c>
      <c r="M43" s="286"/>
      <c r="O43" s="193"/>
      <c r="P43" s="194"/>
      <c r="R43" s="195"/>
      <c r="S43" s="195"/>
      <c r="T43" s="195"/>
      <c r="U43" s="195"/>
      <c r="V43" s="195"/>
    </row>
    <row r="44" spans="1:22" ht="22.5" customHeight="1">
      <c r="A44" s="280">
        <v>34</v>
      </c>
      <c r="B44" s="304">
        <v>171326776</v>
      </c>
      <c r="C44" s="281" t="s">
        <v>986</v>
      </c>
      <c r="D44" s="282" t="s">
        <v>115</v>
      </c>
      <c r="E44" s="283" t="s">
        <v>343</v>
      </c>
      <c r="F44" s="284" t="s">
        <v>980</v>
      </c>
      <c r="G44" s="285">
        <v>85</v>
      </c>
      <c r="H44" s="286" t="str">
        <f t="shared" si="2"/>
        <v>TỐT</v>
      </c>
      <c r="I44" s="285">
        <v>80</v>
      </c>
      <c r="J44" s="286" t="str">
        <f t="shared" si="3"/>
        <v>TỐT</v>
      </c>
      <c r="K44" s="285">
        <f t="shared" si="1"/>
        <v>82.5</v>
      </c>
      <c r="L44" s="286" t="str">
        <f t="shared" si="4"/>
        <v>TỐT</v>
      </c>
      <c r="M44" s="286"/>
      <c r="O44" s="193"/>
      <c r="P44" s="194"/>
      <c r="R44" s="195"/>
      <c r="S44" s="195"/>
      <c r="T44" s="195"/>
      <c r="U44" s="195"/>
      <c r="V44" s="195"/>
    </row>
    <row r="45" spans="1:22" ht="22.5" customHeight="1">
      <c r="A45" s="280">
        <v>35</v>
      </c>
      <c r="B45" s="304">
        <v>171326777</v>
      </c>
      <c r="C45" s="281" t="s">
        <v>987</v>
      </c>
      <c r="D45" s="282" t="s">
        <v>113</v>
      </c>
      <c r="E45" s="283" t="s">
        <v>988</v>
      </c>
      <c r="F45" s="284" t="s">
        <v>980</v>
      </c>
      <c r="G45" s="285">
        <v>88</v>
      </c>
      <c r="H45" s="286" t="str">
        <f t="shared" si="2"/>
        <v>TỐT</v>
      </c>
      <c r="I45" s="285">
        <v>85</v>
      </c>
      <c r="J45" s="286" t="str">
        <f t="shared" si="3"/>
        <v>TỐT</v>
      </c>
      <c r="K45" s="285">
        <f t="shared" si="1"/>
        <v>86.5</v>
      </c>
      <c r="L45" s="286" t="str">
        <f t="shared" si="4"/>
        <v>TỐT</v>
      </c>
      <c r="M45" s="286"/>
      <c r="O45" s="193"/>
      <c r="P45" s="194"/>
      <c r="R45" s="195"/>
      <c r="S45" s="195"/>
      <c r="T45" s="195"/>
      <c r="U45" s="195"/>
      <c r="V45" s="195"/>
    </row>
    <row r="46" spans="1:22" ht="22.5" customHeight="1">
      <c r="A46" s="280">
        <v>36</v>
      </c>
      <c r="B46" s="304">
        <v>171326778</v>
      </c>
      <c r="C46" s="281" t="s">
        <v>977</v>
      </c>
      <c r="D46" s="282" t="s">
        <v>989</v>
      </c>
      <c r="E46" s="283" t="s">
        <v>990</v>
      </c>
      <c r="F46" s="284" t="s">
        <v>980</v>
      </c>
      <c r="G46" s="285">
        <v>76</v>
      </c>
      <c r="H46" s="286" t="str">
        <f t="shared" si="2"/>
        <v>KHÁ</v>
      </c>
      <c r="I46" s="285">
        <v>80</v>
      </c>
      <c r="J46" s="286" t="str">
        <f t="shared" si="3"/>
        <v>TỐT</v>
      </c>
      <c r="K46" s="285">
        <f t="shared" si="1"/>
        <v>78</v>
      </c>
      <c r="L46" s="286" t="str">
        <f t="shared" si="4"/>
        <v>KHÁ</v>
      </c>
      <c r="M46" s="286"/>
      <c r="O46" s="193"/>
      <c r="P46" s="194"/>
      <c r="R46" s="195"/>
      <c r="S46" s="195"/>
      <c r="T46" s="195"/>
      <c r="U46" s="195"/>
      <c r="V46" s="195"/>
    </row>
    <row r="47" spans="1:22" ht="22.5" customHeight="1">
      <c r="A47" s="280">
        <v>37</v>
      </c>
      <c r="B47" s="304">
        <v>171326779</v>
      </c>
      <c r="C47" s="281" t="s">
        <v>991</v>
      </c>
      <c r="D47" s="282" t="s">
        <v>149</v>
      </c>
      <c r="E47" s="283" t="s">
        <v>992</v>
      </c>
      <c r="F47" s="284" t="s">
        <v>980</v>
      </c>
      <c r="G47" s="285">
        <v>84</v>
      </c>
      <c r="H47" s="286" t="str">
        <f t="shared" si="2"/>
        <v>TỐT</v>
      </c>
      <c r="I47" s="285">
        <v>80</v>
      </c>
      <c r="J47" s="286" t="str">
        <f t="shared" si="3"/>
        <v>TỐT</v>
      </c>
      <c r="K47" s="285">
        <f t="shared" si="1"/>
        <v>82</v>
      </c>
      <c r="L47" s="286" t="str">
        <f t="shared" si="4"/>
        <v>TỐT</v>
      </c>
      <c r="M47" s="286"/>
      <c r="O47" s="193"/>
      <c r="P47" s="194"/>
      <c r="R47" s="195"/>
      <c r="S47" s="195"/>
      <c r="T47" s="195"/>
      <c r="U47" s="195"/>
      <c r="V47" s="195"/>
    </row>
    <row r="48" spans="1:22" ht="22.5" customHeight="1">
      <c r="A48" s="280">
        <v>38</v>
      </c>
      <c r="B48" s="304">
        <v>171326780</v>
      </c>
      <c r="C48" s="281" t="s">
        <v>194</v>
      </c>
      <c r="D48" s="282" t="s">
        <v>97</v>
      </c>
      <c r="E48" s="283" t="s">
        <v>911</v>
      </c>
      <c r="F48" s="284" t="s">
        <v>980</v>
      </c>
      <c r="G48" s="285">
        <v>88</v>
      </c>
      <c r="H48" s="286" t="str">
        <f t="shared" si="2"/>
        <v>TỐT</v>
      </c>
      <c r="I48" s="285">
        <v>0</v>
      </c>
      <c r="J48" s="286" t="str">
        <f t="shared" si="3"/>
        <v>KÉM</v>
      </c>
      <c r="K48" s="285">
        <f t="shared" si="1"/>
        <v>44</v>
      </c>
      <c r="L48" s="286" t="str">
        <f t="shared" si="4"/>
        <v>YẾU</v>
      </c>
      <c r="M48" s="286"/>
      <c r="O48" s="193"/>
      <c r="P48" s="194"/>
      <c r="R48" s="195"/>
      <c r="S48" s="195"/>
      <c r="T48" s="195"/>
      <c r="U48" s="195"/>
      <c r="V48" s="195"/>
    </row>
    <row r="49" spans="1:22" ht="22.5" customHeight="1">
      <c r="A49" s="280">
        <v>39</v>
      </c>
      <c r="B49" s="304">
        <v>171326781</v>
      </c>
      <c r="C49" s="281" t="s">
        <v>993</v>
      </c>
      <c r="D49" s="282" t="s">
        <v>180</v>
      </c>
      <c r="E49" s="283" t="s">
        <v>994</v>
      </c>
      <c r="F49" s="284" t="s">
        <v>980</v>
      </c>
      <c r="G49" s="285">
        <v>85</v>
      </c>
      <c r="H49" s="286" t="str">
        <f t="shared" si="2"/>
        <v>TỐT</v>
      </c>
      <c r="I49" s="285">
        <v>0</v>
      </c>
      <c r="J49" s="286" t="str">
        <f t="shared" si="3"/>
        <v>KÉM</v>
      </c>
      <c r="K49" s="285">
        <f t="shared" si="1"/>
        <v>42.5</v>
      </c>
      <c r="L49" s="286" t="str">
        <f t="shared" si="4"/>
        <v>YẾU</v>
      </c>
      <c r="M49" s="286"/>
      <c r="O49" s="193"/>
      <c r="P49" s="194"/>
      <c r="R49" s="195"/>
      <c r="S49" s="195"/>
      <c r="T49" s="195"/>
      <c r="U49" s="195"/>
      <c r="V49" s="195"/>
    </row>
    <row r="50" spans="1:22" ht="22.5" customHeight="1">
      <c r="A50" s="280">
        <v>40</v>
      </c>
      <c r="B50" s="304">
        <v>171326783</v>
      </c>
      <c r="C50" s="281" t="s">
        <v>313</v>
      </c>
      <c r="D50" s="282" t="s">
        <v>995</v>
      </c>
      <c r="E50" s="283" t="s">
        <v>837</v>
      </c>
      <c r="F50" s="284" t="s">
        <v>980</v>
      </c>
      <c r="G50" s="285">
        <v>85</v>
      </c>
      <c r="H50" s="286" t="str">
        <f t="shared" si="2"/>
        <v>TỐT</v>
      </c>
      <c r="I50" s="285">
        <v>85</v>
      </c>
      <c r="J50" s="286" t="str">
        <f t="shared" si="3"/>
        <v>TỐT</v>
      </c>
      <c r="K50" s="285">
        <f t="shared" si="1"/>
        <v>85</v>
      </c>
      <c r="L50" s="286" t="str">
        <f t="shared" si="4"/>
        <v>TỐT</v>
      </c>
      <c r="M50" s="286"/>
      <c r="O50" s="193"/>
      <c r="P50" s="194"/>
      <c r="R50" s="195"/>
      <c r="S50" s="195"/>
      <c r="T50" s="195"/>
      <c r="U50" s="195"/>
      <c r="V50" s="195"/>
    </row>
    <row r="51" spans="1:22" ht="22.5" customHeight="1">
      <c r="A51" s="280">
        <v>41</v>
      </c>
      <c r="B51" s="304">
        <v>171326786</v>
      </c>
      <c r="C51" s="281" t="s">
        <v>996</v>
      </c>
      <c r="D51" s="282" t="s">
        <v>341</v>
      </c>
      <c r="E51" s="283" t="s">
        <v>549</v>
      </c>
      <c r="F51" s="284" t="s">
        <v>980</v>
      </c>
      <c r="G51" s="285">
        <v>90</v>
      </c>
      <c r="H51" s="286" t="str">
        <f t="shared" si="2"/>
        <v>X SẮC</v>
      </c>
      <c r="I51" s="285">
        <v>85</v>
      </c>
      <c r="J51" s="286" t="str">
        <f t="shared" si="3"/>
        <v>TỐT</v>
      </c>
      <c r="K51" s="285">
        <f t="shared" si="1"/>
        <v>87.5</v>
      </c>
      <c r="L51" s="286" t="str">
        <f t="shared" si="4"/>
        <v>TỐT</v>
      </c>
      <c r="M51" s="286"/>
      <c r="O51" s="193"/>
      <c r="P51" s="194"/>
      <c r="R51" s="195"/>
      <c r="S51" s="195"/>
      <c r="T51" s="195"/>
      <c r="U51" s="195"/>
      <c r="V51" s="195"/>
    </row>
    <row r="52" spans="1:22" ht="22.5" customHeight="1">
      <c r="A52" s="280">
        <v>42</v>
      </c>
      <c r="B52" s="304">
        <v>171326787</v>
      </c>
      <c r="C52" s="281" t="s">
        <v>997</v>
      </c>
      <c r="D52" s="282" t="s">
        <v>32</v>
      </c>
      <c r="E52" s="283" t="s">
        <v>998</v>
      </c>
      <c r="F52" s="284" t="s">
        <v>980</v>
      </c>
      <c r="G52" s="285">
        <v>75</v>
      </c>
      <c r="H52" s="286" t="str">
        <f t="shared" si="2"/>
        <v>KHÁ</v>
      </c>
      <c r="I52" s="285">
        <v>80</v>
      </c>
      <c r="J52" s="286" t="str">
        <f t="shared" si="3"/>
        <v>TỐT</v>
      </c>
      <c r="K52" s="285">
        <f t="shared" si="1"/>
        <v>77.5</v>
      </c>
      <c r="L52" s="286" t="str">
        <f t="shared" si="4"/>
        <v>KHÁ</v>
      </c>
      <c r="M52" s="286"/>
      <c r="O52" s="193"/>
      <c r="P52" s="194"/>
      <c r="R52" s="195"/>
      <c r="S52" s="195"/>
      <c r="T52" s="195"/>
      <c r="U52" s="195"/>
      <c r="V52" s="195"/>
    </row>
    <row r="53" spans="1:22" ht="22.5" customHeight="1">
      <c r="A53" s="298">
        <v>43</v>
      </c>
      <c r="B53" s="307">
        <v>171328869</v>
      </c>
      <c r="C53" s="299" t="s">
        <v>1000</v>
      </c>
      <c r="D53" s="300" t="s">
        <v>334</v>
      </c>
      <c r="E53" s="301" t="s">
        <v>1001</v>
      </c>
      <c r="F53" s="302" t="s">
        <v>980</v>
      </c>
      <c r="G53" s="296">
        <v>88</v>
      </c>
      <c r="H53" s="297" t="str">
        <f t="shared" si="2"/>
        <v>TỐT</v>
      </c>
      <c r="I53" s="296">
        <v>0</v>
      </c>
      <c r="J53" s="297" t="str">
        <f t="shared" si="3"/>
        <v>KÉM</v>
      </c>
      <c r="K53" s="296">
        <f t="shared" si="1"/>
        <v>44</v>
      </c>
      <c r="L53" s="297" t="str">
        <f t="shared" si="4"/>
        <v>YẾU</v>
      </c>
      <c r="M53" s="297"/>
      <c r="O53" s="193"/>
      <c r="P53" s="194"/>
      <c r="R53" s="195"/>
      <c r="S53" s="195"/>
      <c r="T53" s="195"/>
      <c r="U53" s="195"/>
      <c r="V53" s="195"/>
    </row>
    <row r="54" spans="1:22" ht="11.25" customHeight="1">
      <c r="A54" s="318"/>
      <c r="B54" s="319"/>
      <c r="C54" s="319"/>
      <c r="D54" s="319"/>
      <c r="E54" s="319"/>
      <c r="F54" s="319"/>
      <c r="G54" s="320"/>
      <c r="H54" s="320"/>
      <c r="I54" s="320"/>
      <c r="J54" s="320"/>
      <c r="K54" s="320"/>
      <c r="L54" s="320"/>
      <c r="M54" s="320">
        <v>3</v>
      </c>
      <c r="N54" s="4"/>
      <c r="O54" s="196"/>
      <c r="P54" s="191"/>
      <c r="Q54" s="197"/>
      <c r="R54" s="191"/>
      <c r="S54" s="191"/>
      <c r="T54" s="191"/>
      <c r="U54" s="4"/>
      <c r="V54" s="4"/>
    </row>
    <row r="55" spans="1:13" ht="16.5">
      <c r="A55" s="318"/>
      <c r="B55" s="318"/>
      <c r="C55" s="320"/>
      <c r="D55" s="320"/>
      <c r="E55" s="320"/>
      <c r="F55" s="320"/>
      <c r="G55" s="451" t="s">
        <v>2480</v>
      </c>
      <c r="H55" s="452"/>
      <c r="I55" s="453"/>
      <c r="J55" s="322"/>
      <c r="K55" s="451" t="s">
        <v>2482</v>
      </c>
      <c r="L55" s="452"/>
      <c r="M55" s="453"/>
    </row>
    <row r="56" spans="1:13" ht="16.5">
      <c r="A56" s="318"/>
      <c r="B56" s="318"/>
      <c r="C56" s="320"/>
      <c r="D56" s="320"/>
      <c r="E56" s="320"/>
      <c r="F56" s="320"/>
      <c r="G56" s="311" t="s">
        <v>2412</v>
      </c>
      <c r="H56" s="308" t="s">
        <v>2413</v>
      </c>
      <c r="I56" s="308" t="s">
        <v>4</v>
      </c>
      <c r="J56" s="309"/>
      <c r="K56" s="313" t="s">
        <v>2412</v>
      </c>
      <c r="L56" s="308" t="s">
        <v>2413</v>
      </c>
      <c r="M56" s="308" t="s">
        <v>4</v>
      </c>
    </row>
    <row r="57" spans="1:13" ht="15.75" customHeight="1">
      <c r="A57" s="318"/>
      <c r="B57" s="318"/>
      <c r="C57" s="320"/>
      <c r="D57" s="320"/>
      <c r="E57" s="320"/>
      <c r="F57" s="320"/>
      <c r="G57" s="311" t="s">
        <v>1522</v>
      </c>
      <c r="H57" s="308">
        <f>COUNTIF($J$11:$J$53,G57)</f>
        <v>11</v>
      </c>
      <c r="I57" s="312">
        <f>H57/$H$64</f>
        <v>0.2558139534883721</v>
      </c>
      <c r="J57" s="309"/>
      <c r="K57" s="313" t="s">
        <v>1522</v>
      </c>
      <c r="L57" s="308">
        <f>COUNTIF($L$11:$L$53,K57)</f>
        <v>5</v>
      </c>
      <c r="M57" s="312">
        <f>L57/$L$64</f>
        <v>0.11627906976744186</v>
      </c>
    </row>
    <row r="58" spans="1:13" ht="15.75" customHeight="1">
      <c r="A58" s="318"/>
      <c r="B58" s="318"/>
      <c r="C58" s="320"/>
      <c r="D58" s="320"/>
      <c r="E58" s="320"/>
      <c r="F58" s="320"/>
      <c r="G58" s="311" t="s">
        <v>1523</v>
      </c>
      <c r="H58" s="308">
        <f aca="true" t="shared" si="5" ref="H58:H63">COUNTIF($J$11:$J$53,G58)</f>
        <v>17</v>
      </c>
      <c r="I58" s="312">
        <f aca="true" t="shared" si="6" ref="I58:I64">H58/$H$64</f>
        <v>0.3953488372093023</v>
      </c>
      <c r="J58" s="309"/>
      <c r="K58" s="313" t="s">
        <v>1523</v>
      </c>
      <c r="L58" s="308">
        <f aca="true" t="shared" si="7" ref="L58:L63">COUNTIF($L$11:$L$53,K58)</f>
        <v>21</v>
      </c>
      <c r="M58" s="312">
        <f aca="true" t="shared" si="8" ref="M58:M64">L58/$L$64</f>
        <v>0.4883720930232558</v>
      </c>
    </row>
    <row r="59" spans="1:13" ht="15.75" customHeight="1">
      <c r="A59" s="318"/>
      <c r="B59" s="318"/>
      <c r="C59" s="320"/>
      <c r="D59" s="320"/>
      <c r="E59" s="320"/>
      <c r="F59" s="320"/>
      <c r="G59" s="311" t="s">
        <v>2414</v>
      </c>
      <c r="H59" s="308">
        <f t="shared" si="5"/>
        <v>2</v>
      </c>
      <c r="I59" s="312">
        <f t="shared" si="6"/>
        <v>0.046511627906976744</v>
      </c>
      <c r="J59" s="309"/>
      <c r="K59" s="313" t="s">
        <v>2414</v>
      </c>
      <c r="L59" s="308">
        <f t="shared" si="7"/>
        <v>4</v>
      </c>
      <c r="M59" s="312">
        <f t="shared" si="8"/>
        <v>0.09302325581395349</v>
      </c>
    </row>
    <row r="60" spans="1:13" ht="15.75" customHeight="1">
      <c r="A60" s="318"/>
      <c r="B60" s="318"/>
      <c r="C60" s="320"/>
      <c r="D60" s="320"/>
      <c r="E60" s="320"/>
      <c r="F60" s="320"/>
      <c r="G60" s="311" t="s">
        <v>2415</v>
      </c>
      <c r="H60" s="308">
        <f t="shared" si="5"/>
        <v>0</v>
      </c>
      <c r="I60" s="312">
        <f t="shared" si="6"/>
        <v>0</v>
      </c>
      <c r="J60" s="309"/>
      <c r="K60" s="313" t="s">
        <v>2415</v>
      </c>
      <c r="L60" s="308">
        <f t="shared" si="7"/>
        <v>0</v>
      </c>
      <c r="M60" s="312">
        <f t="shared" si="8"/>
        <v>0</v>
      </c>
    </row>
    <row r="61" spans="1:13" ht="15.75" customHeight="1">
      <c r="A61" s="318"/>
      <c r="B61" s="318"/>
      <c r="C61" s="320"/>
      <c r="D61" s="320"/>
      <c r="E61" s="320"/>
      <c r="F61" s="320"/>
      <c r="G61" s="311" t="s">
        <v>2416</v>
      </c>
      <c r="H61" s="308">
        <f t="shared" si="5"/>
        <v>0</v>
      </c>
      <c r="I61" s="312">
        <f t="shared" si="6"/>
        <v>0</v>
      </c>
      <c r="J61" s="309"/>
      <c r="K61" s="313" t="s">
        <v>2416</v>
      </c>
      <c r="L61" s="308">
        <f t="shared" si="7"/>
        <v>0</v>
      </c>
      <c r="M61" s="312">
        <f t="shared" si="8"/>
        <v>0</v>
      </c>
    </row>
    <row r="62" spans="1:13" ht="15.75" customHeight="1">
      <c r="A62" s="318"/>
      <c r="B62" s="318"/>
      <c r="C62" s="320"/>
      <c r="D62" s="320"/>
      <c r="E62" s="320"/>
      <c r="F62" s="320"/>
      <c r="G62" s="311" t="s">
        <v>2417</v>
      </c>
      <c r="H62" s="308">
        <f t="shared" si="5"/>
        <v>0</v>
      </c>
      <c r="I62" s="312">
        <f t="shared" si="6"/>
        <v>0</v>
      </c>
      <c r="J62" s="309"/>
      <c r="K62" s="313" t="s">
        <v>2481</v>
      </c>
      <c r="L62" s="308">
        <f t="shared" si="7"/>
        <v>8</v>
      </c>
      <c r="M62" s="312">
        <f t="shared" si="8"/>
        <v>0.18604651162790697</v>
      </c>
    </row>
    <row r="63" spans="1:13" ht="15.75" customHeight="1">
      <c r="A63" s="318"/>
      <c r="B63" s="318"/>
      <c r="C63" s="320"/>
      <c r="D63" s="320"/>
      <c r="E63" s="320"/>
      <c r="F63" s="320"/>
      <c r="G63" s="311" t="s">
        <v>2418</v>
      </c>
      <c r="H63" s="308">
        <f t="shared" si="5"/>
        <v>13</v>
      </c>
      <c r="I63" s="312">
        <f t="shared" si="6"/>
        <v>0.3023255813953488</v>
      </c>
      <c r="J63" s="309"/>
      <c r="K63" s="313" t="s">
        <v>2418</v>
      </c>
      <c r="L63" s="308">
        <f t="shared" si="7"/>
        <v>5</v>
      </c>
      <c r="M63" s="312">
        <f t="shared" si="8"/>
        <v>0.11627906976744186</v>
      </c>
    </row>
    <row r="64" spans="1:13" ht="15.75" customHeight="1">
      <c r="A64" s="318"/>
      <c r="B64" s="318"/>
      <c r="C64" s="320"/>
      <c r="D64" s="320"/>
      <c r="E64" s="320"/>
      <c r="F64" s="320"/>
      <c r="G64" s="308" t="s">
        <v>2419</v>
      </c>
      <c r="H64" s="308">
        <f>SUM(H57:H63)</f>
        <v>43</v>
      </c>
      <c r="I64" s="312">
        <f t="shared" si="6"/>
        <v>1</v>
      </c>
      <c r="J64" s="309"/>
      <c r="K64" s="310" t="s">
        <v>2419</v>
      </c>
      <c r="L64" s="308">
        <f>SUM(L57:L63)</f>
        <v>43</v>
      </c>
      <c r="M64" s="312">
        <f t="shared" si="8"/>
        <v>1</v>
      </c>
    </row>
    <row r="65" spans="2:13" s="5" customFormat="1" ht="16.5">
      <c r="B65" s="2"/>
      <c r="F65" s="454" t="s">
        <v>2494</v>
      </c>
      <c r="G65" s="454"/>
      <c r="H65" s="454"/>
      <c r="I65" s="454"/>
      <c r="J65" s="454"/>
      <c r="K65" s="454"/>
      <c r="L65" s="454"/>
      <c r="M65" s="454"/>
    </row>
    <row r="66" spans="1:14" s="7" customFormat="1" ht="16.5">
      <c r="A66" s="430" t="s">
        <v>5</v>
      </c>
      <c r="B66" s="430"/>
      <c r="C66" s="430"/>
      <c r="D66" s="430"/>
      <c r="E66" s="430"/>
      <c r="F66" s="430"/>
      <c r="G66" s="449" t="s">
        <v>2420</v>
      </c>
      <c r="H66" s="449"/>
      <c r="I66" s="449"/>
      <c r="J66" s="449"/>
      <c r="K66" s="449"/>
      <c r="L66" s="449"/>
      <c r="M66" s="449"/>
      <c r="N66" s="5"/>
    </row>
    <row r="67" spans="1:14" ht="16.5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70" spans="1:13" ht="16.5">
      <c r="A70" s="430" t="s">
        <v>2463</v>
      </c>
      <c r="B70" s="430"/>
      <c r="C70" s="430"/>
      <c r="G70" s="449" t="s">
        <v>2462</v>
      </c>
      <c r="H70" s="449"/>
      <c r="I70" s="449"/>
      <c r="J70" s="449"/>
      <c r="K70" s="449"/>
      <c r="L70" s="449"/>
      <c r="M70" s="449"/>
    </row>
  </sheetData>
  <sheetProtection/>
  <mergeCells count="25">
    <mergeCell ref="A70:C70"/>
    <mergeCell ref="G70:M70"/>
    <mergeCell ref="A7:N7"/>
    <mergeCell ref="A9:A10"/>
    <mergeCell ref="C9:D10"/>
    <mergeCell ref="E9:E10"/>
    <mergeCell ref="F9:F10"/>
    <mergeCell ref="A8:M8"/>
    <mergeCell ref="A66:C66"/>
    <mergeCell ref="B9:B10"/>
    <mergeCell ref="A2:D2"/>
    <mergeCell ref="A3:D3"/>
    <mergeCell ref="A5:N5"/>
    <mergeCell ref="A6:N6"/>
    <mergeCell ref="E2:M2"/>
    <mergeCell ref="E3:M3"/>
    <mergeCell ref="D66:F66"/>
    <mergeCell ref="G66:M66"/>
    <mergeCell ref="M9:M10"/>
    <mergeCell ref="G9:H9"/>
    <mergeCell ref="F65:M65"/>
    <mergeCell ref="I9:J9"/>
    <mergeCell ref="K9:L9"/>
    <mergeCell ref="G55:I55"/>
    <mergeCell ref="K55:M55"/>
  </mergeCells>
  <conditionalFormatting sqref="G11:G53 I11:I53 K11:K53">
    <cfRule type="cellIs" priority="3" dxfId="0" operator="equal" stopIfTrue="1">
      <formula>0</formula>
    </cfRule>
  </conditionalFormatting>
  <printOptions/>
  <pageMargins left="0.27" right="0.17" top="0.28" bottom="0.23" header="0.24" footer="0.2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1"/>
  <sheetViews>
    <sheetView zoomScale="75" zoomScaleNormal="75" zoomScalePageLayoutView="0" workbookViewId="0" topLeftCell="A14">
      <selection activeCell="P27" sqref="P27"/>
    </sheetView>
  </sheetViews>
  <sheetFormatPr defaultColWidth="9.140625" defaultRowHeight="12.75"/>
  <cols>
    <col min="1" max="1" width="3.57421875" style="2" customWidth="1"/>
    <col min="2" max="2" width="9.57421875" style="2" customWidth="1"/>
    <col min="3" max="3" width="12.8515625" style="2" customWidth="1"/>
    <col min="4" max="4" width="5.8515625" style="2" customWidth="1"/>
    <col min="5" max="5" width="8.8515625" style="2" customWidth="1"/>
    <col min="6" max="6" width="10.421875" style="2" customWidth="1"/>
    <col min="7" max="7" width="7.8515625" style="2" customWidth="1"/>
    <col min="8" max="8" width="6.421875" style="2" customWidth="1"/>
    <col min="9" max="9" width="7.140625" style="2" customWidth="1"/>
    <col min="10" max="10" width="6.140625" style="2" customWidth="1"/>
    <col min="11" max="11" width="7.7109375" style="2" customWidth="1"/>
    <col min="12" max="12" width="6.7109375" style="2" customWidth="1"/>
    <col min="13" max="13" width="7.00390625" style="2" customWidth="1"/>
    <col min="14" max="14" width="10.28125" style="2" customWidth="1"/>
    <col min="15" max="15" width="3.8515625" style="2" bestFit="1" customWidth="1"/>
    <col min="16" max="16" width="30.57421875" style="2" bestFit="1" customWidth="1"/>
    <col min="17" max="17" width="13.140625" style="2" bestFit="1" customWidth="1"/>
    <col min="18" max="16384" width="9.140625" style="2" customWidth="1"/>
  </cols>
  <sheetData>
    <row r="1" ht="22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2444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6" ht="24.75" customHeight="1">
      <c r="A11" s="273">
        <v>1</v>
      </c>
      <c r="B11" s="303">
        <v>172336843</v>
      </c>
      <c r="C11" s="274" t="s">
        <v>1258</v>
      </c>
      <c r="D11" s="275" t="s">
        <v>93</v>
      </c>
      <c r="E11" s="276" t="s">
        <v>1164</v>
      </c>
      <c r="F11" s="277" t="s">
        <v>1259</v>
      </c>
      <c r="G11" s="278">
        <v>80</v>
      </c>
      <c r="H11" s="279" t="str">
        <f aca="true" t="shared" si="0" ref="H11:L43">IF(G11&gt;=90,"X SẮC",IF(G11&gt;=80,"TỐT",IF(G11&gt;=70,"KHÁ",IF(G11&gt;=60,"TB KHÁ",IF(G11&gt;=50,"T. BÌNH",IF(G11&gt;=40,"YẾU","KÉM"))))))</f>
        <v>TỐT</v>
      </c>
      <c r="I11" s="278">
        <v>80</v>
      </c>
      <c r="J11" s="279" t="str">
        <f t="shared" si="0"/>
        <v>TỐT</v>
      </c>
      <c r="K11" s="278">
        <f>(G11+I11)/2</f>
        <v>80</v>
      </c>
      <c r="L11" s="279" t="str">
        <f t="shared" si="0"/>
        <v>TỐT</v>
      </c>
      <c r="M11" s="279"/>
      <c r="O11" s="216"/>
      <c r="P11" s="4">
        <v>0</v>
      </c>
      <c r="Q11" s="217"/>
      <c r="R11" s="216"/>
      <c r="S11" s="216"/>
      <c r="T11" s="216"/>
      <c r="U11" s="216"/>
      <c r="V11" s="216"/>
      <c r="W11" s="216"/>
      <c r="X11" s="216"/>
      <c r="Y11" s="217"/>
      <c r="Z11" s="11"/>
    </row>
    <row r="12" spans="1:26" ht="24.75" customHeight="1">
      <c r="A12" s="280">
        <v>2</v>
      </c>
      <c r="B12" s="304">
        <v>172336844</v>
      </c>
      <c r="C12" s="281" t="s">
        <v>1260</v>
      </c>
      <c r="D12" s="282" t="s">
        <v>52</v>
      </c>
      <c r="E12" s="283" t="s">
        <v>701</v>
      </c>
      <c r="F12" s="284" t="s">
        <v>1259</v>
      </c>
      <c r="G12" s="285">
        <v>85</v>
      </c>
      <c r="H12" s="286" t="str">
        <f t="shared" si="0"/>
        <v>TỐT</v>
      </c>
      <c r="I12" s="285">
        <v>88.5</v>
      </c>
      <c r="J12" s="286" t="str">
        <f t="shared" si="0"/>
        <v>TỐT</v>
      </c>
      <c r="K12" s="285">
        <f aca="true" t="shared" si="1" ref="K12:K43">(G12+I12)/2</f>
        <v>86.75</v>
      </c>
      <c r="L12" s="286" t="str">
        <f t="shared" si="0"/>
        <v>TỐT</v>
      </c>
      <c r="M12" s="286"/>
      <c r="O12" s="216"/>
      <c r="P12" s="4"/>
      <c r="Q12" s="216"/>
      <c r="R12" s="216"/>
      <c r="S12" s="216"/>
      <c r="T12" s="216"/>
      <c r="U12" s="216"/>
      <c r="V12" s="216"/>
      <c r="W12" s="216"/>
      <c r="X12" s="216"/>
      <c r="Y12" s="216"/>
      <c r="Z12" s="11"/>
    </row>
    <row r="13" spans="1:26" ht="24.75" customHeight="1">
      <c r="A13" s="280">
        <v>3</v>
      </c>
      <c r="B13" s="304">
        <v>172336845</v>
      </c>
      <c r="C13" s="281" t="s">
        <v>1261</v>
      </c>
      <c r="D13" s="282" t="s">
        <v>94</v>
      </c>
      <c r="E13" s="283" t="s">
        <v>1262</v>
      </c>
      <c r="F13" s="284" t="s">
        <v>1259</v>
      </c>
      <c r="G13" s="285">
        <v>75</v>
      </c>
      <c r="H13" s="286" t="str">
        <f t="shared" si="0"/>
        <v>KHÁ</v>
      </c>
      <c r="I13" s="285">
        <v>89</v>
      </c>
      <c r="J13" s="286" t="str">
        <f t="shared" si="0"/>
        <v>TỐT</v>
      </c>
      <c r="K13" s="285">
        <f t="shared" si="1"/>
        <v>82</v>
      </c>
      <c r="L13" s="286" t="str">
        <f t="shared" si="0"/>
        <v>TỐT</v>
      </c>
      <c r="M13" s="286"/>
      <c r="O13" s="216"/>
      <c r="P13" s="4"/>
      <c r="Q13" s="216"/>
      <c r="R13" s="216"/>
      <c r="S13" s="216"/>
      <c r="T13" s="216"/>
      <c r="U13" s="216"/>
      <c r="V13" s="216"/>
      <c r="W13" s="216"/>
      <c r="X13" s="216"/>
      <c r="Y13" s="217"/>
      <c r="Z13" s="11"/>
    </row>
    <row r="14" spans="1:26" ht="24.75" customHeight="1">
      <c r="A14" s="280">
        <v>4</v>
      </c>
      <c r="B14" s="304">
        <v>172336847</v>
      </c>
      <c r="C14" s="281" t="s">
        <v>1263</v>
      </c>
      <c r="D14" s="282" t="s">
        <v>223</v>
      </c>
      <c r="E14" s="283" t="s">
        <v>1201</v>
      </c>
      <c r="F14" s="284" t="s">
        <v>1259</v>
      </c>
      <c r="G14" s="285">
        <v>85</v>
      </c>
      <c r="H14" s="286" t="str">
        <f t="shared" si="0"/>
        <v>TỐT</v>
      </c>
      <c r="I14" s="285">
        <v>89</v>
      </c>
      <c r="J14" s="286" t="str">
        <f t="shared" si="0"/>
        <v>TỐT</v>
      </c>
      <c r="K14" s="285">
        <f t="shared" si="1"/>
        <v>87</v>
      </c>
      <c r="L14" s="286" t="str">
        <f t="shared" si="0"/>
        <v>TỐT</v>
      </c>
      <c r="M14" s="286"/>
      <c r="O14" s="216"/>
      <c r="P14" s="4"/>
      <c r="Q14" s="216"/>
      <c r="R14" s="216"/>
      <c r="S14" s="216"/>
      <c r="T14" s="216"/>
      <c r="U14" s="216"/>
      <c r="V14" s="216"/>
      <c r="W14" s="216"/>
      <c r="X14" s="216"/>
      <c r="Y14" s="216"/>
      <c r="Z14" s="11"/>
    </row>
    <row r="15" spans="1:26" ht="24.75" customHeight="1">
      <c r="A15" s="280">
        <v>5</v>
      </c>
      <c r="B15" s="304">
        <v>172336848</v>
      </c>
      <c r="C15" s="281" t="s">
        <v>1264</v>
      </c>
      <c r="D15" s="282" t="s">
        <v>380</v>
      </c>
      <c r="E15" s="283" t="s">
        <v>939</v>
      </c>
      <c r="F15" s="284" t="s">
        <v>1259</v>
      </c>
      <c r="G15" s="285">
        <v>85</v>
      </c>
      <c r="H15" s="286" t="str">
        <f t="shared" si="0"/>
        <v>TỐT</v>
      </c>
      <c r="I15" s="285">
        <v>88</v>
      </c>
      <c r="J15" s="286" t="str">
        <f t="shared" si="0"/>
        <v>TỐT</v>
      </c>
      <c r="K15" s="285">
        <f t="shared" si="1"/>
        <v>86.5</v>
      </c>
      <c r="L15" s="286" t="str">
        <f t="shared" si="0"/>
        <v>TỐT</v>
      </c>
      <c r="M15" s="286"/>
      <c r="O15" s="216"/>
      <c r="P15" s="4"/>
      <c r="Q15" s="216"/>
      <c r="R15" s="216"/>
      <c r="S15" s="216"/>
      <c r="T15" s="216"/>
      <c r="U15" s="216"/>
      <c r="V15" s="216"/>
      <c r="W15" s="216"/>
      <c r="X15" s="216"/>
      <c r="Y15" s="216"/>
      <c r="Z15" s="11"/>
    </row>
    <row r="16" spans="1:26" ht="24.75" customHeight="1">
      <c r="A16" s="280">
        <v>6</v>
      </c>
      <c r="B16" s="304">
        <v>172336849</v>
      </c>
      <c r="C16" s="281" t="s">
        <v>1265</v>
      </c>
      <c r="D16" s="282" t="s">
        <v>120</v>
      </c>
      <c r="E16" s="283" t="s">
        <v>863</v>
      </c>
      <c r="F16" s="284" t="s">
        <v>1259</v>
      </c>
      <c r="G16" s="285">
        <v>85</v>
      </c>
      <c r="H16" s="286" t="str">
        <f t="shared" si="0"/>
        <v>TỐT</v>
      </c>
      <c r="I16" s="285">
        <v>89</v>
      </c>
      <c r="J16" s="286" t="str">
        <f t="shared" si="0"/>
        <v>TỐT</v>
      </c>
      <c r="K16" s="285">
        <f t="shared" si="1"/>
        <v>87</v>
      </c>
      <c r="L16" s="286" t="str">
        <f t="shared" si="0"/>
        <v>TỐT</v>
      </c>
      <c r="M16" s="286"/>
      <c r="O16" s="216"/>
      <c r="P16" s="4"/>
      <c r="Q16" s="216"/>
      <c r="R16" s="216"/>
      <c r="S16" s="216"/>
      <c r="T16" s="216"/>
      <c r="U16" s="216"/>
      <c r="V16" s="216"/>
      <c r="W16" s="216"/>
      <c r="X16" s="216"/>
      <c r="Y16" s="216"/>
      <c r="Z16" s="11"/>
    </row>
    <row r="17" spans="1:26" ht="24.75" customHeight="1">
      <c r="A17" s="280">
        <v>7</v>
      </c>
      <c r="B17" s="304">
        <v>172336850</v>
      </c>
      <c r="C17" s="281" t="s">
        <v>769</v>
      </c>
      <c r="D17" s="282" t="s">
        <v>104</v>
      </c>
      <c r="E17" s="283" t="s">
        <v>1022</v>
      </c>
      <c r="F17" s="284" t="s">
        <v>1259</v>
      </c>
      <c r="G17" s="285">
        <v>85</v>
      </c>
      <c r="H17" s="286" t="str">
        <f t="shared" si="0"/>
        <v>TỐT</v>
      </c>
      <c r="I17" s="285">
        <v>89</v>
      </c>
      <c r="J17" s="286" t="str">
        <f t="shared" si="0"/>
        <v>TỐT</v>
      </c>
      <c r="K17" s="285">
        <f t="shared" si="1"/>
        <v>87</v>
      </c>
      <c r="L17" s="286" t="str">
        <f t="shared" si="0"/>
        <v>TỐT</v>
      </c>
      <c r="M17" s="286"/>
      <c r="O17" s="216"/>
      <c r="P17" s="4"/>
      <c r="Q17" s="216"/>
      <c r="R17" s="216"/>
      <c r="S17" s="216"/>
      <c r="T17" s="216"/>
      <c r="U17" s="216"/>
      <c r="V17" s="216"/>
      <c r="W17" s="216"/>
      <c r="X17" s="216"/>
      <c r="Y17" s="217"/>
      <c r="Z17" s="11"/>
    </row>
    <row r="18" spans="1:26" ht="24.75" customHeight="1">
      <c r="A18" s="280">
        <v>8</v>
      </c>
      <c r="B18" s="304">
        <v>172336851</v>
      </c>
      <c r="C18" s="281" t="s">
        <v>1266</v>
      </c>
      <c r="D18" s="282" t="s">
        <v>84</v>
      </c>
      <c r="E18" s="283" t="s">
        <v>1267</v>
      </c>
      <c r="F18" s="284" t="s">
        <v>1259</v>
      </c>
      <c r="G18" s="285">
        <v>90</v>
      </c>
      <c r="H18" s="286" t="str">
        <f t="shared" si="0"/>
        <v>X SẮC</v>
      </c>
      <c r="I18" s="285">
        <v>89</v>
      </c>
      <c r="J18" s="286" t="str">
        <f t="shared" si="0"/>
        <v>TỐT</v>
      </c>
      <c r="K18" s="285">
        <f t="shared" si="1"/>
        <v>89.5</v>
      </c>
      <c r="L18" s="286" t="str">
        <f t="shared" si="0"/>
        <v>TỐT</v>
      </c>
      <c r="M18" s="286"/>
      <c r="O18" s="216"/>
      <c r="P18" s="4"/>
      <c r="Q18" s="216"/>
      <c r="R18" s="216"/>
      <c r="S18" s="216"/>
      <c r="T18" s="216"/>
      <c r="U18" s="216"/>
      <c r="V18" s="216"/>
      <c r="W18" s="216"/>
      <c r="X18" s="216"/>
      <c r="Y18" s="217"/>
      <c r="Z18" s="11"/>
    </row>
    <row r="19" spans="1:26" ht="24.75" customHeight="1">
      <c r="A19" s="280">
        <v>9</v>
      </c>
      <c r="B19" s="304">
        <v>172336852</v>
      </c>
      <c r="C19" s="281" t="s">
        <v>422</v>
      </c>
      <c r="D19" s="282" t="s">
        <v>84</v>
      </c>
      <c r="E19" s="283" t="s">
        <v>673</v>
      </c>
      <c r="F19" s="284" t="s">
        <v>1259</v>
      </c>
      <c r="G19" s="285">
        <v>75</v>
      </c>
      <c r="H19" s="286" t="str">
        <f t="shared" si="0"/>
        <v>KHÁ</v>
      </c>
      <c r="I19" s="285">
        <v>89</v>
      </c>
      <c r="J19" s="286" t="str">
        <f t="shared" si="0"/>
        <v>TỐT</v>
      </c>
      <c r="K19" s="285">
        <f t="shared" si="1"/>
        <v>82</v>
      </c>
      <c r="L19" s="286" t="str">
        <f t="shared" si="0"/>
        <v>TỐT</v>
      </c>
      <c r="M19" s="286"/>
      <c r="O19" s="216"/>
      <c r="P19" s="4"/>
      <c r="Q19" s="216"/>
      <c r="R19" s="216"/>
      <c r="S19" s="216"/>
      <c r="T19" s="216"/>
      <c r="U19" s="216"/>
      <c r="V19" s="216"/>
      <c r="W19" s="216"/>
      <c r="X19" s="216"/>
      <c r="Y19" s="217"/>
      <c r="Z19" s="11"/>
    </row>
    <row r="20" spans="1:26" ht="24.75" customHeight="1">
      <c r="A20" s="280">
        <v>10</v>
      </c>
      <c r="B20" s="304">
        <v>172336853</v>
      </c>
      <c r="C20" s="281" t="s">
        <v>1268</v>
      </c>
      <c r="D20" s="282" t="s">
        <v>84</v>
      </c>
      <c r="E20" s="283" t="s">
        <v>1269</v>
      </c>
      <c r="F20" s="284" t="s">
        <v>1259</v>
      </c>
      <c r="G20" s="285">
        <v>83</v>
      </c>
      <c r="H20" s="286" t="str">
        <f t="shared" si="0"/>
        <v>TỐT</v>
      </c>
      <c r="I20" s="285">
        <v>89</v>
      </c>
      <c r="J20" s="286" t="str">
        <f t="shared" si="0"/>
        <v>TỐT</v>
      </c>
      <c r="K20" s="285">
        <f t="shared" si="1"/>
        <v>86</v>
      </c>
      <c r="L20" s="286" t="str">
        <f t="shared" si="0"/>
        <v>TỐT</v>
      </c>
      <c r="M20" s="286"/>
      <c r="O20" s="216"/>
      <c r="P20" s="4"/>
      <c r="Q20" s="216"/>
      <c r="R20" s="216"/>
      <c r="S20" s="216"/>
      <c r="T20" s="216"/>
      <c r="U20" s="216"/>
      <c r="V20" s="216"/>
      <c r="W20" s="216"/>
      <c r="X20" s="216"/>
      <c r="Y20" s="216"/>
      <c r="Z20" s="11"/>
    </row>
    <row r="21" spans="1:26" ht="24.75" customHeight="1">
      <c r="A21" s="280">
        <v>11</v>
      </c>
      <c r="B21" s="304">
        <v>172336854</v>
      </c>
      <c r="C21" s="281" t="s">
        <v>1270</v>
      </c>
      <c r="D21" s="282" t="s">
        <v>38</v>
      </c>
      <c r="E21" s="283" t="s">
        <v>1271</v>
      </c>
      <c r="F21" s="284" t="s">
        <v>1259</v>
      </c>
      <c r="G21" s="285">
        <v>80</v>
      </c>
      <c r="H21" s="286" t="str">
        <f t="shared" si="0"/>
        <v>TỐT</v>
      </c>
      <c r="I21" s="285">
        <v>89</v>
      </c>
      <c r="J21" s="286" t="str">
        <f t="shared" si="0"/>
        <v>TỐT</v>
      </c>
      <c r="K21" s="285">
        <f t="shared" si="1"/>
        <v>84.5</v>
      </c>
      <c r="L21" s="286" t="str">
        <f t="shared" si="0"/>
        <v>TỐT</v>
      </c>
      <c r="M21" s="286"/>
      <c r="O21" s="216"/>
      <c r="P21" s="4"/>
      <c r="Q21" s="216"/>
      <c r="R21" s="216"/>
      <c r="S21" s="216"/>
      <c r="T21" s="216"/>
      <c r="U21" s="216"/>
      <c r="V21" s="216"/>
      <c r="W21" s="216"/>
      <c r="X21" s="216"/>
      <c r="Y21" s="216"/>
      <c r="Z21" s="11"/>
    </row>
    <row r="22" spans="1:26" ht="24.75" customHeight="1">
      <c r="A22" s="280">
        <v>12</v>
      </c>
      <c r="B22" s="304">
        <v>172336855</v>
      </c>
      <c r="C22" s="281" t="s">
        <v>1272</v>
      </c>
      <c r="D22" s="282" t="s">
        <v>347</v>
      </c>
      <c r="E22" s="283" t="s">
        <v>975</v>
      </c>
      <c r="F22" s="284" t="s">
        <v>1259</v>
      </c>
      <c r="G22" s="285">
        <v>88</v>
      </c>
      <c r="H22" s="286" t="str">
        <f t="shared" si="0"/>
        <v>TỐT</v>
      </c>
      <c r="I22" s="285">
        <v>89</v>
      </c>
      <c r="J22" s="286" t="str">
        <f t="shared" si="0"/>
        <v>TỐT</v>
      </c>
      <c r="K22" s="285">
        <f t="shared" si="1"/>
        <v>88.5</v>
      </c>
      <c r="L22" s="286" t="str">
        <f t="shared" si="0"/>
        <v>TỐT</v>
      </c>
      <c r="M22" s="286"/>
      <c r="O22" s="216"/>
      <c r="P22" s="4"/>
      <c r="Q22" s="216"/>
      <c r="R22" s="216"/>
      <c r="S22" s="216"/>
      <c r="T22" s="216"/>
      <c r="U22" s="216"/>
      <c r="V22" s="216"/>
      <c r="W22" s="216"/>
      <c r="X22" s="216"/>
      <c r="Y22" s="216"/>
      <c r="Z22" s="11"/>
    </row>
    <row r="23" spans="1:26" ht="24.75" customHeight="1">
      <c r="A23" s="280">
        <v>13</v>
      </c>
      <c r="B23" s="304">
        <v>172336856</v>
      </c>
      <c r="C23" s="281" t="s">
        <v>1273</v>
      </c>
      <c r="D23" s="282" t="s">
        <v>1028</v>
      </c>
      <c r="E23" s="283" t="s">
        <v>761</v>
      </c>
      <c r="F23" s="284" t="s">
        <v>1259</v>
      </c>
      <c r="G23" s="285">
        <v>75</v>
      </c>
      <c r="H23" s="286" t="str">
        <f t="shared" si="0"/>
        <v>KHÁ</v>
      </c>
      <c r="I23" s="285">
        <v>89</v>
      </c>
      <c r="J23" s="286" t="str">
        <f t="shared" si="0"/>
        <v>TỐT</v>
      </c>
      <c r="K23" s="285">
        <f t="shared" si="1"/>
        <v>82</v>
      </c>
      <c r="L23" s="286" t="str">
        <f t="shared" si="0"/>
        <v>TỐT</v>
      </c>
      <c r="M23" s="286"/>
      <c r="O23" s="216"/>
      <c r="P23" s="4"/>
      <c r="Q23" s="216"/>
      <c r="R23" s="216"/>
      <c r="S23" s="216"/>
      <c r="T23" s="216"/>
      <c r="U23" s="216"/>
      <c r="V23" s="216"/>
      <c r="W23" s="216"/>
      <c r="X23" s="216"/>
      <c r="Y23" s="217"/>
      <c r="Z23" s="11"/>
    </row>
    <row r="24" spans="1:26" ht="24.75" customHeight="1">
      <c r="A24" s="280">
        <v>14</v>
      </c>
      <c r="B24" s="304">
        <v>172336857</v>
      </c>
      <c r="C24" s="281" t="s">
        <v>1274</v>
      </c>
      <c r="D24" s="282" t="s">
        <v>152</v>
      </c>
      <c r="E24" s="283" t="s">
        <v>1275</v>
      </c>
      <c r="F24" s="284" t="s">
        <v>1259</v>
      </c>
      <c r="G24" s="285">
        <v>90</v>
      </c>
      <c r="H24" s="286" t="str">
        <f t="shared" si="0"/>
        <v>X SẮC</v>
      </c>
      <c r="I24" s="285">
        <v>93</v>
      </c>
      <c r="J24" s="286" t="str">
        <f t="shared" si="0"/>
        <v>X SẮC</v>
      </c>
      <c r="K24" s="285">
        <f t="shared" si="1"/>
        <v>91.5</v>
      </c>
      <c r="L24" s="286" t="str">
        <f t="shared" si="0"/>
        <v>X SẮC</v>
      </c>
      <c r="M24" s="286"/>
      <c r="O24" s="216"/>
      <c r="P24" s="4"/>
      <c r="Q24" s="216"/>
      <c r="R24" s="216"/>
      <c r="S24" s="216"/>
      <c r="T24" s="216"/>
      <c r="U24" s="216"/>
      <c r="V24" s="216"/>
      <c r="W24" s="216"/>
      <c r="X24" s="216"/>
      <c r="Y24" s="216"/>
      <c r="Z24" s="11"/>
    </row>
    <row r="25" spans="1:26" ht="24.75" customHeight="1">
      <c r="A25" s="280">
        <v>15</v>
      </c>
      <c r="B25" s="304">
        <v>172336858</v>
      </c>
      <c r="C25" s="281" t="s">
        <v>1276</v>
      </c>
      <c r="D25" s="282" t="s">
        <v>82</v>
      </c>
      <c r="E25" s="283" t="s">
        <v>690</v>
      </c>
      <c r="F25" s="284" t="s">
        <v>1259</v>
      </c>
      <c r="G25" s="285">
        <v>86</v>
      </c>
      <c r="H25" s="286" t="str">
        <f t="shared" si="0"/>
        <v>TỐT</v>
      </c>
      <c r="I25" s="285">
        <v>89</v>
      </c>
      <c r="J25" s="286" t="str">
        <f t="shared" si="0"/>
        <v>TỐT</v>
      </c>
      <c r="K25" s="285">
        <f t="shared" si="1"/>
        <v>87.5</v>
      </c>
      <c r="L25" s="286" t="str">
        <f t="shared" si="0"/>
        <v>TỐT</v>
      </c>
      <c r="M25" s="286"/>
      <c r="O25" s="216"/>
      <c r="P25" s="4"/>
      <c r="Q25" s="216"/>
      <c r="R25" s="216"/>
      <c r="S25" s="216"/>
      <c r="T25" s="216"/>
      <c r="U25" s="216"/>
      <c r="V25" s="216"/>
      <c r="W25" s="216"/>
      <c r="X25" s="216"/>
      <c r="Y25" s="216"/>
      <c r="Z25" s="11"/>
    </row>
    <row r="26" spans="1:26" ht="24.75" customHeight="1">
      <c r="A26" s="280">
        <v>16</v>
      </c>
      <c r="B26" s="304">
        <v>172336859</v>
      </c>
      <c r="C26" s="281" t="s">
        <v>811</v>
      </c>
      <c r="D26" s="282" t="s">
        <v>579</v>
      </c>
      <c r="E26" s="283"/>
      <c r="F26" s="284" t="s">
        <v>1259</v>
      </c>
      <c r="G26" s="285">
        <v>0</v>
      </c>
      <c r="H26" s="286" t="str">
        <f t="shared" si="0"/>
        <v>KÉM</v>
      </c>
      <c r="I26" s="285">
        <v>85</v>
      </c>
      <c r="J26" s="286" t="str">
        <f t="shared" si="0"/>
        <v>TỐT</v>
      </c>
      <c r="K26" s="285">
        <f t="shared" si="1"/>
        <v>42.5</v>
      </c>
      <c r="L26" s="286" t="str">
        <f t="shared" si="0"/>
        <v>YẾU</v>
      </c>
      <c r="M26" s="286"/>
      <c r="O26" s="216"/>
      <c r="P26" s="4"/>
      <c r="Q26" s="216"/>
      <c r="R26" s="216"/>
      <c r="S26" s="216"/>
      <c r="T26" s="216"/>
      <c r="U26" s="216"/>
      <c r="V26" s="216"/>
      <c r="W26" s="216"/>
      <c r="X26" s="216"/>
      <c r="Y26" s="217"/>
      <c r="Z26" s="11"/>
    </row>
    <row r="27" spans="1:26" ht="24.75" customHeight="1">
      <c r="A27" s="280">
        <v>17</v>
      </c>
      <c r="B27" s="304">
        <v>172336860</v>
      </c>
      <c r="C27" s="281" t="s">
        <v>1277</v>
      </c>
      <c r="D27" s="282" t="s">
        <v>1278</v>
      </c>
      <c r="E27" s="283" t="s">
        <v>934</v>
      </c>
      <c r="F27" s="284" t="s">
        <v>1259</v>
      </c>
      <c r="G27" s="285">
        <v>75</v>
      </c>
      <c r="H27" s="286" t="str">
        <f t="shared" si="0"/>
        <v>KHÁ</v>
      </c>
      <c r="I27" s="285">
        <v>89</v>
      </c>
      <c r="J27" s="286" t="str">
        <f t="shared" si="0"/>
        <v>TỐT</v>
      </c>
      <c r="K27" s="285">
        <f t="shared" si="1"/>
        <v>82</v>
      </c>
      <c r="L27" s="286" t="str">
        <f t="shared" si="0"/>
        <v>TỐT</v>
      </c>
      <c r="M27" s="286"/>
      <c r="O27" s="216"/>
      <c r="P27" s="4"/>
      <c r="Q27" s="216"/>
      <c r="R27" s="216"/>
      <c r="S27" s="216"/>
      <c r="T27" s="216"/>
      <c r="U27" s="216"/>
      <c r="V27" s="216"/>
      <c r="W27" s="216"/>
      <c r="X27" s="216"/>
      <c r="Y27" s="217"/>
      <c r="Z27" s="11"/>
    </row>
    <row r="28" spans="1:26" ht="24.75" customHeight="1">
      <c r="A28" s="280">
        <v>18</v>
      </c>
      <c r="B28" s="304">
        <v>172336862</v>
      </c>
      <c r="C28" s="281" t="s">
        <v>1279</v>
      </c>
      <c r="D28" s="282" t="s">
        <v>295</v>
      </c>
      <c r="E28" s="283" t="s">
        <v>1115</v>
      </c>
      <c r="F28" s="284" t="s">
        <v>1259</v>
      </c>
      <c r="G28" s="285">
        <v>78</v>
      </c>
      <c r="H28" s="286" t="str">
        <f t="shared" si="0"/>
        <v>KHÁ</v>
      </c>
      <c r="I28" s="285">
        <v>89</v>
      </c>
      <c r="J28" s="286" t="str">
        <f t="shared" si="0"/>
        <v>TỐT</v>
      </c>
      <c r="K28" s="285">
        <f t="shared" si="1"/>
        <v>83.5</v>
      </c>
      <c r="L28" s="286" t="str">
        <f t="shared" si="0"/>
        <v>TỐT</v>
      </c>
      <c r="M28" s="286"/>
      <c r="O28" s="216"/>
      <c r="P28" s="4"/>
      <c r="Q28" s="216"/>
      <c r="R28" s="216"/>
      <c r="S28" s="216"/>
      <c r="T28" s="216"/>
      <c r="U28" s="216"/>
      <c r="V28" s="216"/>
      <c r="W28" s="216"/>
      <c r="X28" s="216"/>
      <c r="Y28" s="217"/>
      <c r="Z28" s="11"/>
    </row>
    <row r="29" spans="1:26" ht="24.75" customHeight="1">
      <c r="A29" s="280">
        <v>19</v>
      </c>
      <c r="B29" s="304">
        <v>172336863</v>
      </c>
      <c r="C29" s="281" t="s">
        <v>1280</v>
      </c>
      <c r="D29" s="282" t="s">
        <v>87</v>
      </c>
      <c r="E29" s="283" t="s">
        <v>283</v>
      </c>
      <c r="F29" s="284" t="s">
        <v>1259</v>
      </c>
      <c r="G29" s="285">
        <v>85</v>
      </c>
      <c r="H29" s="286" t="str">
        <f t="shared" si="0"/>
        <v>TỐT</v>
      </c>
      <c r="I29" s="285">
        <v>89</v>
      </c>
      <c r="J29" s="286" t="str">
        <f t="shared" si="0"/>
        <v>TỐT</v>
      </c>
      <c r="K29" s="285">
        <f t="shared" si="1"/>
        <v>87</v>
      </c>
      <c r="L29" s="286" t="str">
        <f t="shared" si="0"/>
        <v>TỐT</v>
      </c>
      <c r="M29" s="286"/>
      <c r="O29" s="216"/>
      <c r="P29" s="4"/>
      <c r="Q29" s="216"/>
      <c r="R29" s="216"/>
      <c r="S29" s="216"/>
      <c r="T29" s="216"/>
      <c r="U29" s="216"/>
      <c r="V29" s="216"/>
      <c r="W29" s="216"/>
      <c r="X29" s="216"/>
      <c r="Y29" s="216"/>
      <c r="Z29" s="11"/>
    </row>
    <row r="30" spans="1:26" ht="24.75" customHeight="1">
      <c r="A30" s="280">
        <v>20</v>
      </c>
      <c r="B30" s="304">
        <v>172336864</v>
      </c>
      <c r="C30" s="281" t="s">
        <v>308</v>
      </c>
      <c r="D30" s="282" t="s">
        <v>86</v>
      </c>
      <c r="E30" s="283" t="s">
        <v>1281</v>
      </c>
      <c r="F30" s="284" t="s">
        <v>1259</v>
      </c>
      <c r="G30" s="285">
        <v>80</v>
      </c>
      <c r="H30" s="286" t="str">
        <f t="shared" si="0"/>
        <v>TỐT</v>
      </c>
      <c r="I30" s="285">
        <v>89</v>
      </c>
      <c r="J30" s="286" t="str">
        <f t="shared" si="0"/>
        <v>TỐT</v>
      </c>
      <c r="K30" s="285">
        <f t="shared" si="1"/>
        <v>84.5</v>
      </c>
      <c r="L30" s="286" t="str">
        <f t="shared" si="0"/>
        <v>TỐT</v>
      </c>
      <c r="M30" s="286"/>
      <c r="O30" s="216"/>
      <c r="P30" s="4"/>
      <c r="Q30" s="216"/>
      <c r="R30" s="216"/>
      <c r="S30" s="216"/>
      <c r="T30" s="216"/>
      <c r="U30" s="216"/>
      <c r="V30" s="216"/>
      <c r="W30" s="216"/>
      <c r="X30" s="216"/>
      <c r="Y30" s="216"/>
      <c r="Z30" s="11"/>
    </row>
    <row r="31" spans="1:26" ht="24.75" customHeight="1">
      <c r="A31" s="280">
        <v>21</v>
      </c>
      <c r="B31" s="304">
        <v>172336865</v>
      </c>
      <c r="C31" s="281" t="s">
        <v>1282</v>
      </c>
      <c r="D31" s="282" t="s">
        <v>1238</v>
      </c>
      <c r="E31" s="283" t="s">
        <v>1283</v>
      </c>
      <c r="F31" s="284" t="s">
        <v>1259</v>
      </c>
      <c r="G31" s="285">
        <v>75</v>
      </c>
      <c r="H31" s="286" t="str">
        <f t="shared" si="0"/>
        <v>KHÁ</v>
      </c>
      <c r="I31" s="285">
        <v>89</v>
      </c>
      <c r="J31" s="286" t="str">
        <f t="shared" si="0"/>
        <v>TỐT</v>
      </c>
      <c r="K31" s="285">
        <f t="shared" si="1"/>
        <v>82</v>
      </c>
      <c r="L31" s="286" t="str">
        <f t="shared" si="0"/>
        <v>TỐT</v>
      </c>
      <c r="M31" s="286"/>
      <c r="O31" s="216"/>
      <c r="P31" s="4"/>
      <c r="Q31" s="216"/>
      <c r="R31" s="216"/>
      <c r="S31" s="216"/>
      <c r="T31" s="216"/>
      <c r="U31" s="216"/>
      <c r="V31" s="216"/>
      <c r="W31" s="216"/>
      <c r="X31" s="216"/>
      <c r="Y31" s="217"/>
      <c r="Z31" s="11"/>
    </row>
    <row r="32" spans="1:26" ht="24.75" customHeight="1">
      <c r="A32" s="280">
        <v>22</v>
      </c>
      <c r="B32" s="304">
        <v>172336866</v>
      </c>
      <c r="C32" s="281" t="s">
        <v>1284</v>
      </c>
      <c r="D32" s="282" t="s">
        <v>97</v>
      </c>
      <c r="E32" s="283" t="s">
        <v>1067</v>
      </c>
      <c r="F32" s="284" t="s">
        <v>1259</v>
      </c>
      <c r="G32" s="285">
        <v>85</v>
      </c>
      <c r="H32" s="286" t="str">
        <f t="shared" si="0"/>
        <v>TỐT</v>
      </c>
      <c r="I32" s="285">
        <v>0</v>
      </c>
      <c r="J32" s="286" t="str">
        <f t="shared" si="0"/>
        <v>KÉM</v>
      </c>
      <c r="K32" s="285">
        <f t="shared" si="1"/>
        <v>42.5</v>
      </c>
      <c r="L32" s="286" t="str">
        <f t="shared" si="0"/>
        <v>YẾU</v>
      </c>
      <c r="M32" s="286"/>
      <c r="O32" s="216"/>
      <c r="P32" s="4"/>
      <c r="Q32" s="216"/>
      <c r="R32" s="216"/>
      <c r="S32" s="216"/>
      <c r="T32" s="216"/>
      <c r="U32" s="216"/>
      <c r="V32" s="216"/>
      <c r="W32" s="216"/>
      <c r="X32" s="216"/>
      <c r="Y32" s="216"/>
      <c r="Z32" s="11"/>
    </row>
    <row r="33" spans="1:26" ht="24.75" customHeight="1">
      <c r="A33" s="280">
        <v>23</v>
      </c>
      <c r="B33" s="304">
        <v>172336867</v>
      </c>
      <c r="C33" s="281" t="s">
        <v>1285</v>
      </c>
      <c r="D33" s="282" t="s">
        <v>97</v>
      </c>
      <c r="E33" s="283" t="s">
        <v>1286</v>
      </c>
      <c r="F33" s="284" t="s">
        <v>1259</v>
      </c>
      <c r="G33" s="285">
        <v>77</v>
      </c>
      <c r="H33" s="286" t="str">
        <f t="shared" si="0"/>
        <v>KHÁ</v>
      </c>
      <c r="I33" s="285">
        <v>89</v>
      </c>
      <c r="J33" s="286" t="str">
        <f t="shared" si="0"/>
        <v>TỐT</v>
      </c>
      <c r="K33" s="285">
        <f t="shared" si="1"/>
        <v>83</v>
      </c>
      <c r="L33" s="286" t="str">
        <f t="shared" si="0"/>
        <v>TỐT</v>
      </c>
      <c r="M33" s="286"/>
      <c r="O33" s="216"/>
      <c r="P33" s="4"/>
      <c r="Q33" s="217"/>
      <c r="R33" s="216"/>
      <c r="S33" s="216"/>
      <c r="T33" s="216"/>
      <c r="U33" s="216"/>
      <c r="V33" s="216"/>
      <c r="W33" s="216"/>
      <c r="X33" s="216"/>
      <c r="Y33" s="217"/>
      <c r="Z33" s="11"/>
    </row>
    <row r="34" spans="1:26" ht="24.75" customHeight="1">
      <c r="A34" s="280">
        <v>24</v>
      </c>
      <c r="B34" s="304">
        <v>172336868</v>
      </c>
      <c r="C34" s="281" t="s">
        <v>1287</v>
      </c>
      <c r="D34" s="282" t="s">
        <v>589</v>
      </c>
      <c r="E34" s="283" t="s">
        <v>687</v>
      </c>
      <c r="F34" s="284" t="s">
        <v>1259</v>
      </c>
      <c r="G34" s="285">
        <v>85</v>
      </c>
      <c r="H34" s="286" t="str">
        <f t="shared" si="0"/>
        <v>TỐT</v>
      </c>
      <c r="I34" s="285">
        <v>89</v>
      </c>
      <c r="J34" s="286" t="str">
        <f t="shared" si="0"/>
        <v>TỐT</v>
      </c>
      <c r="K34" s="285">
        <f t="shared" si="1"/>
        <v>87</v>
      </c>
      <c r="L34" s="286" t="str">
        <f t="shared" si="0"/>
        <v>TỐT</v>
      </c>
      <c r="M34" s="286"/>
      <c r="O34" s="216"/>
      <c r="P34" s="4"/>
      <c r="Q34" s="216"/>
      <c r="R34" s="216"/>
      <c r="S34" s="216"/>
      <c r="T34" s="216"/>
      <c r="U34" s="216"/>
      <c r="V34" s="216"/>
      <c r="W34" s="216"/>
      <c r="X34" s="216"/>
      <c r="Y34" s="216"/>
      <c r="Z34" s="11"/>
    </row>
    <row r="35" spans="1:26" ht="24.75" customHeight="1">
      <c r="A35" s="280">
        <v>25</v>
      </c>
      <c r="B35" s="304">
        <v>172336870</v>
      </c>
      <c r="C35" s="281" t="s">
        <v>1288</v>
      </c>
      <c r="D35" s="282" t="s">
        <v>165</v>
      </c>
      <c r="E35" s="283" t="s">
        <v>687</v>
      </c>
      <c r="F35" s="284" t="s">
        <v>1259</v>
      </c>
      <c r="G35" s="285">
        <v>85</v>
      </c>
      <c r="H35" s="286" t="str">
        <f t="shared" si="0"/>
        <v>TỐT</v>
      </c>
      <c r="I35" s="285">
        <v>89</v>
      </c>
      <c r="J35" s="286" t="str">
        <f t="shared" si="0"/>
        <v>TỐT</v>
      </c>
      <c r="K35" s="285">
        <f t="shared" si="1"/>
        <v>87</v>
      </c>
      <c r="L35" s="286" t="str">
        <f t="shared" si="0"/>
        <v>TỐT</v>
      </c>
      <c r="M35" s="286"/>
      <c r="O35" s="216"/>
      <c r="P35" s="4"/>
      <c r="Q35" s="216"/>
      <c r="R35" s="216"/>
      <c r="S35" s="216"/>
      <c r="T35" s="216"/>
      <c r="U35" s="216"/>
      <c r="V35" s="216"/>
      <c r="W35" s="216"/>
      <c r="X35" s="216"/>
      <c r="Y35" s="216"/>
      <c r="Z35" s="11"/>
    </row>
    <row r="36" spans="1:26" ht="24.75" customHeight="1">
      <c r="A36" s="280">
        <v>26</v>
      </c>
      <c r="B36" s="304">
        <v>172336871</v>
      </c>
      <c r="C36" s="281" t="s">
        <v>1289</v>
      </c>
      <c r="D36" s="282" t="s">
        <v>292</v>
      </c>
      <c r="E36" s="283" t="s">
        <v>1290</v>
      </c>
      <c r="F36" s="284" t="s">
        <v>1259</v>
      </c>
      <c r="G36" s="285">
        <v>70</v>
      </c>
      <c r="H36" s="286" t="str">
        <f t="shared" si="0"/>
        <v>KHÁ</v>
      </c>
      <c r="I36" s="285">
        <v>89</v>
      </c>
      <c r="J36" s="286" t="str">
        <f t="shared" si="0"/>
        <v>TỐT</v>
      </c>
      <c r="K36" s="285">
        <f t="shared" si="1"/>
        <v>79.5</v>
      </c>
      <c r="L36" s="286" t="str">
        <f t="shared" si="0"/>
        <v>KHÁ</v>
      </c>
      <c r="M36" s="286"/>
      <c r="O36" s="216"/>
      <c r="P36" s="4"/>
      <c r="Q36" s="216"/>
      <c r="R36" s="216"/>
      <c r="S36" s="216"/>
      <c r="T36" s="216"/>
      <c r="U36" s="216"/>
      <c r="V36" s="216"/>
      <c r="W36" s="216"/>
      <c r="X36" s="216"/>
      <c r="Y36" s="217"/>
      <c r="Z36" s="11"/>
    </row>
    <row r="37" spans="1:26" ht="24.75" customHeight="1">
      <c r="A37" s="280">
        <v>27</v>
      </c>
      <c r="B37" s="304">
        <v>172336872</v>
      </c>
      <c r="C37" s="281" t="s">
        <v>51</v>
      </c>
      <c r="D37" s="282" t="s">
        <v>1291</v>
      </c>
      <c r="E37" s="283" t="s">
        <v>921</v>
      </c>
      <c r="F37" s="284" t="s">
        <v>1259</v>
      </c>
      <c r="G37" s="285">
        <v>75</v>
      </c>
      <c r="H37" s="286" t="str">
        <f t="shared" si="0"/>
        <v>KHÁ</v>
      </c>
      <c r="I37" s="285">
        <v>89</v>
      </c>
      <c r="J37" s="286" t="str">
        <f t="shared" si="0"/>
        <v>TỐT</v>
      </c>
      <c r="K37" s="285">
        <f t="shared" si="1"/>
        <v>82</v>
      </c>
      <c r="L37" s="286" t="str">
        <f t="shared" si="0"/>
        <v>TỐT</v>
      </c>
      <c r="M37" s="286"/>
      <c r="O37" s="216"/>
      <c r="P37" s="4"/>
      <c r="Q37" s="216"/>
      <c r="R37" s="216"/>
      <c r="S37" s="216"/>
      <c r="T37" s="216"/>
      <c r="U37" s="216"/>
      <c r="V37" s="216"/>
      <c r="W37" s="216"/>
      <c r="X37" s="216"/>
      <c r="Y37" s="217"/>
      <c r="Z37" s="11"/>
    </row>
    <row r="38" spans="1:26" ht="24.75" customHeight="1">
      <c r="A38" s="280">
        <v>28</v>
      </c>
      <c r="B38" s="304">
        <v>172336873</v>
      </c>
      <c r="C38" s="281" t="s">
        <v>1292</v>
      </c>
      <c r="D38" s="282" t="s">
        <v>32</v>
      </c>
      <c r="E38" s="283" t="s">
        <v>927</v>
      </c>
      <c r="F38" s="284" t="s">
        <v>1259</v>
      </c>
      <c r="G38" s="285">
        <v>83</v>
      </c>
      <c r="H38" s="286" t="str">
        <f t="shared" si="0"/>
        <v>TỐT</v>
      </c>
      <c r="I38" s="285">
        <v>86</v>
      </c>
      <c r="J38" s="286" t="str">
        <f t="shared" si="0"/>
        <v>TỐT</v>
      </c>
      <c r="K38" s="285">
        <f t="shared" si="1"/>
        <v>84.5</v>
      </c>
      <c r="L38" s="286" t="str">
        <f t="shared" si="0"/>
        <v>TỐT</v>
      </c>
      <c r="M38" s="286"/>
      <c r="O38" s="216"/>
      <c r="P38" s="4"/>
      <c r="Q38" s="216"/>
      <c r="R38" s="216"/>
      <c r="S38" s="216"/>
      <c r="T38" s="216"/>
      <c r="U38" s="216"/>
      <c r="V38" s="216"/>
      <c r="W38" s="216"/>
      <c r="X38" s="216"/>
      <c r="Y38" s="216"/>
      <c r="Z38" s="11"/>
    </row>
    <row r="39" spans="1:26" ht="24.75" customHeight="1">
      <c r="A39" s="280">
        <v>29</v>
      </c>
      <c r="B39" s="304">
        <v>172336874</v>
      </c>
      <c r="C39" s="281" t="s">
        <v>1293</v>
      </c>
      <c r="D39" s="282" t="s">
        <v>1294</v>
      </c>
      <c r="E39" s="283" t="s">
        <v>690</v>
      </c>
      <c r="F39" s="284" t="s">
        <v>1259</v>
      </c>
      <c r="G39" s="285">
        <v>88</v>
      </c>
      <c r="H39" s="286" t="str">
        <f t="shared" si="0"/>
        <v>TỐT</v>
      </c>
      <c r="I39" s="285">
        <v>89</v>
      </c>
      <c r="J39" s="286" t="str">
        <f t="shared" si="0"/>
        <v>TỐT</v>
      </c>
      <c r="K39" s="285">
        <f t="shared" si="1"/>
        <v>88.5</v>
      </c>
      <c r="L39" s="286" t="str">
        <f t="shared" si="0"/>
        <v>TỐT</v>
      </c>
      <c r="M39" s="286"/>
      <c r="O39" s="216"/>
      <c r="P39" s="4"/>
      <c r="Q39" s="216"/>
      <c r="R39" s="216"/>
      <c r="S39" s="216"/>
      <c r="T39" s="216"/>
      <c r="U39" s="216"/>
      <c r="V39" s="216"/>
      <c r="W39" s="216"/>
      <c r="X39" s="216"/>
      <c r="Y39" s="216"/>
      <c r="Z39" s="11"/>
    </row>
    <row r="40" spans="1:26" ht="24.75" customHeight="1">
      <c r="A40" s="280">
        <v>30</v>
      </c>
      <c r="B40" s="304">
        <v>172336876</v>
      </c>
      <c r="C40" s="281" t="s">
        <v>1232</v>
      </c>
      <c r="D40" s="282" t="s">
        <v>274</v>
      </c>
      <c r="E40" s="283" t="s">
        <v>1295</v>
      </c>
      <c r="F40" s="284" t="s">
        <v>1259</v>
      </c>
      <c r="G40" s="285">
        <v>0</v>
      </c>
      <c r="H40" s="286" t="str">
        <f t="shared" si="0"/>
        <v>KÉM</v>
      </c>
      <c r="I40" s="285">
        <v>86</v>
      </c>
      <c r="J40" s="286" t="str">
        <f t="shared" si="0"/>
        <v>TỐT</v>
      </c>
      <c r="K40" s="285">
        <f t="shared" si="1"/>
        <v>43</v>
      </c>
      <c r="L40" s="286" t="str">
        <f t="shared" si="0"/>
        <v>YẾU</v>
      </c>
      <c r="M40" s="286"/>
      <c r="O40" s="216"/>
      <c r="P40" s="4"/>
      <c r="Q40" s="216"/>
      <c r="R40" s="216"/>
      <c r="S40" s="216"/>
      <c r="T40" s="216"/>
      <c r="U40" s="216"/>
      <c r="V40" s="216"/>
      <c r="W40" s="216"/>
      <c r="X40" s="216"/>
      <c r="Y40" s="217"/>
      <c r="Z40" s="11"/>
    </row>
    <row r="41" spans="1:26" ht="24.75" customHeight="1">
      <c r="A41" s="280">
        <v>31</v>
      </c>
      <c r="B41" s="304">
        <v>172336877</v>
      </c>
      <c r="C41" s="281" t="s">
        <v>1296</v>
      </c>
      <c r="D41" s="282" t="s">
        <v>85</v>
      </c>
      <c r="E41" s="283" t="s">
        <v>1297</v>
      </c>
      <c r="F41" s="284" t="s">
        <v>1259</v>
      </c>
      <c r="G41" s="285">
        <v>90</v>
      </c>
      <c r="H41" s="286" t="str">
        <f t="shared" si="0"/>
        <v>X SẮC</v>
      </c>
      <c r="I41" s="285">
        <v>93</v>
      </c>
      <c r="J41" s="286" t="str">
        <f t="shared" si="0"/>
        <v>X SẮC</v>
      </c>
      <c r="K41" s="285">
        <f t="shared" si="1"/>
        <v>91.5</v>
      </c>
      <c r="L41" s="286" t="str">
        <f t="shared" si="0"/>
        <v>X SẮC</v>
      </c>
      <c r="M41" s="286"/>
      <c r="O41" s="216"/>
      <c r="P41" s="4"/>
      <c r="Q41" s="216"/>
      <c r="R41" s="216"/>
      <c r="S41" s="216"/>
      <c r="T41" s="216"/>
      <c r="U41" s="216"/>
      <c r="V41" s="216"/>
      <c r="W41" s="216"/>
      <c r="X41" s="216"/>
      <c r="Y41" s="216"/>
      <c r="Z41" s="11"/>
    </row>
    <row r="42" spans="1:26" ht="24.75" customHeight="1">
      <c r="A42" s="280">
        <v>32</v>
      </c>
      <c r="B42" s="304">
        <v>172336880</v>
      </c>
      <c r="C42" s="281" t="s">
        <v>1298</v>
      </c>
      <c r="D42" s="282" t="s">
        <v>1163</v>
      </c>
      <c r="E42" s="283" t="s">
        <v>658</v>
      </c>
      <c r="F42" s="284" t="s">
        <v>1259</v>
      </c>
      <c r="G42" s="285">
        <v>88</v>
      </c>
      <c r="H42" s="286" t="str">
        <f t="shared" si="0"/>
        <v>TỐT</v>
      </c>
      <c r="I42" s="285">
        <v>89</v>
      </c>
      <c r="J42" s="286" t="str">
        <f t="shared" si="0"/>
        <v>TỐT</v>
      </c>
      <c r="K42" s="285">
        <f t="shared" si="1"/>
        <v>88.5</v>
      </c>
      <c r="L42" s="286" t="str">
        <f t="shared" si="0"/>
        <v>TỐT</v>
      </c>
      <c r="M42" s="286"/>
      <c r="O42" s="216"/>
      <c r="P42" s="4"/>
      <c r="Q42" s="216"/>
      <c r="R42" s="216"/>
      <c r="S42" s="216"/>
      <c r="T42" s="216"/>
      <c r="U42" s="216"/>
      <c r="V42" s="216"/>
      <c r="W42" s="216"/>
      <c r="X42" s="216"/>
      <c r="Y42" s="216"/>
      <c r="Z42" s="11"/>
    </row>
    <row r="43" spans="1:26" ht="24.75" customHeight="1">
      <c r="A43" s="298">
        <v>33</v>
      </c>
      <c r="B43" s="307">
        <v>172338211</v>
      </c>
      <c r="C43" s="299" t="s">
        <v>327</v>
      </c>
      <c r="D43" s="300" t="s">
        <v>97</v>
      </c>
      <c r="E43" s="301" t="s">
        <v>1009</v>
      </c>
      <c r="F43" s="302" t="s">
        <v>1259</v>
      </c>
      <c r="G43" s="296">
        <v>75</v>
      </c>
      <c r="H43" s="297" t="str">
        <f t="shared" si="0"/>
        <v>KHÁ</v>
      </c>
      <c r="I43" s="296">
        <v>89</v>
      </c>
      <c r="J43" s="297" t="str">
        <f t="shared" si="0"/>
        <v>TỐT</v>
      </c>
      <c r="K43" s="296">
        <f t="shared" si="1"/>
        <v>82</v>
      </c>
      <c r="L43" s="297" t="str">
        <f t="shared" si="0"/>
        <v>TỐT</v>
      </c>
      <c r="M43" s="297"/>
      <c r="O43" s="218"/>
      <c r="P43" s="4"/>
      <c r="Q43" s="216"/>
      <c r="R43" s="216"/>
      <c r="S43" s="216"/>
      <c r="T43" s="216"/>
      <c r="U43" s="216"/>
      <c r="V43" s="216"/>
      <c r="W43" s="216"/>
      <c r="X43" s="216"/>
      <c r="Y43" s="217"/>
      <c r="Z43" s="11"/>
    </row>
    <row r="44" spans="1:26" ht="11.25" customHeight="1">
      <c r="A44" s="318"/>
      <c r="B44" s="319"/>
      <c r="C44" s="319"/>
      <c r="D44" s="319"/>
      <c r="E44" s="319"/>
      <c r="F44" s="319"/>
      <c r="G44" s="320"/>
      <c r="H44" s="320"/>
      <c r="I44" s="320"/>
      <c r="J44" s="320"/>
      <c r="K44" s="320"/>
      <c r="L44" s="320"/>
      <c r="M44" s="320"/>
      <c r="N44" s="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.5">
      <c r="A45" s="318"/>
      <c r="B45" s="318"/>
      <c r="C45" s="320"/>
      <c r="D45" s="320"/>
      <c r="E45" s="320"/>
      <c r="F45" s="320"/>
      <c r="G45" s="451" t="s">
        <v>2480</v>
      </c>
      <c r="H45" s="452"/>
      <c r="I45" s="453"/>
      <c r="J45" s="322"/>
      <c r="K45" s="451" t="s">
        <v>2482</v>
      </c>
      <c r="L45" s="452"/>
      <c r="M45" s="453"/>
      <c r="O45" s="155"/>
      <c r="P45" s="155"/>
      <c r="Q45" s="155"/>
      <c r="R45" s="155"/>
      <c r="S45" s="155"/>
      <c r="T45" s="155"/>
      <c r="U45" s="155"/>
      <c r="V45" s="155"/>
      <c r="W45" s="155"/>
      <c r="X45" s="11"/>
      <c r="Y45" s="11"/>
      <c r="Z45" s="11"/>
    </row>
    <row r="46" spans="1:26" ht="16.5">
      <c r="A46" s="318"/>
      <c r="B46" s="318"/>
      <c r="C46" s="320"/>
      <c r="D46" s="320"/>
      <c r="E46" s="320"/>
      <c r="F46" s="320"/>
      <c r="G46" s="311" t="s">
        <v>2412</v>
      </c>
      <c r="H46" s="308" t="s">
        <v>2413</v>
      </c>
      <c r="I46" s="308" t="s">
        <v>4</v>
      </c>
      <c r="J46" s="309"/>
      <c r="K46" s="313" t="s">
        <v>2412</v>
      </c>
      <c r="L46" s="308" t="s">
        <v>2413</v>
      </c>
      <c r="M46" s="308" t="s">
        <v>4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318"/>
      <c r="B47" s="318"/>
      <c r="C47" s="320"/>
      <c r="D47" s="320"/>
      <c r="E47" s="320"/>
      <c r="F47" s="320"/>
      <c r="G47" s="311" t="s">
        <v>1522</v>
      </c>
      <c r="H47" s="308">
        <f>COUNTIF($J$11:$J$43,G47)</f>
        <v>2</v>
      </c>
      <c r="I47" s="312">
        <f>H47/$H$54</f>
        <v>0.06060606060606061</v>
      </c>
      <c r="J47" s="309"/>
      <c r="K47" s="313" t="s">
        <v>1522</v>
      </c>
      <c r="L47" s="308">
        <f>COUNTIF($L$11:$L$43,K47)</f>
        <v>2</v>
      </c>
      <c r="M47" s="312">
        <f>L47/$L$54</f>
        <v>0.06060606060606061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318"/>
      <c r="B48" s="318"/>
      <c r="C48" s="320"/>
      <c r="D48" s="320"/>
      <c r="E48" s="320"/>
      <c r="F48" s="320"/>
      <c r="G48" s="311" t="s">
        <v>1523</v>
      </c>
      <c r="H48" s="308">
        <f aca="true" t="shared" si="2" ref="H48:H53">COUNTIF($J$11:$J$43,G48)</f>
        <v>30</v>
      </c>
      <c r="I48" s="312">
        <f aca="true" t="shared" si="3" ref="I48:I54">H48/$H$54</f>
        <v>0.9090909090909091</v>
      </c>
      <c r="J48" s="309"/>
      <c r="K48" s="313" t="s">
        <v>1523</v>
      </c>
      <c r="L48" s="308">
        <f aca="true" t="shared" si="4" ref="L48:L53">COUNTIF($L$11:$L$43,K48)</f>
        <v>27</v>
      </c>
      <c r="M48" s="312">
        <f aca="true" t="shared" si="5" ref="M48:M53">L48/$L$54</f>
        <v>0.8181818181818182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318"/>
      <c r="B49" s="318"/>
      <c r="C49" s="320"/>
      <c r="D49" s="320"/>
      <c r="E49" s="320"/>
      <c r="F49" s="320"/>
      <c r="G49" s="311" t="s">
        <v>2414</v>
      </c>
      <c r="H49" s="308">
        <f t="shared" si="2"/>
        <v>0</v>
      </c>
      <c r="I49" s="312">
        <f t="shared" si="3"/>
        <v>0</v>
      </c>
      <c r="J49" s="309"/>
      <c r="K49" s="313" t="s">
        <v>2414</v>
      </c>
      <c r="L49" s="308">
        <f t="shared" si="4"/>
        <v>1</v>
      </c>
      <c r="M49" s="312">
        <f t="shared" si="5"/>
        <v>0.030303030303030304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318"/>
      <c r="B50" s="318"/>
      <c r="C50" s="320"/>
      <c r="D50" s="320"/>
      <c r="E50" s="320"/>
      <c r="F50" s="320"/>
      <c r="G50" s="311" t="s">
        <v>2415</v>
      </c>
      <c r="H50" s="308">
        <f t="shared" si="2"/>
        <v>0</v>
      </c>
      <c r="I50" s="312">
        <f t="shared" si="3"/>
        <v>0</v>
      </c>
      <c r="J50" s="309"/>
      <c r="K50" s="313" t="s">
        <v>2415</v>
      </c>
      <c r="L50" s="308">
        <f t="shared" si="4"/>
        <v>0</v>
      </c>
      <c r="M50" s="312">
        <f t="shared" si="5"/>
        <v>0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318"/>
      <c r="B51" s="318"/>
      <c r="C51" s="320"/>
      <c r="D51" s="320"/>
      <c r="E51" s="320"/>
      <c r="F51" s="320"/>
      <c r="G51" s="311" t="s">
        <v>2416</v>
      </c>
      <c r="H51" s="308">
        <f t="shared" si="2"/>
        <v>0</v>
      </c>
      <c r="I51" s="312">
        <f t="shared" si="3"/>
        <v>0</v>
      </c>
      <c r="J51" s="309"/>
      <c r="K51" s="313" t="s">
        <v>2416</v>
      </c>
      <c r="L51" s="308">
        <f t="shared" si="4"/>
        <v>0</v>
      </c>
      <c r="M51" s="312">
        <f t="shared" si="5"/>
        <v>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318"/>
      <c r="B52" s="318"/>
      <c r="C52" s="320"/>
      <c r="D52" s="320"/>
      <c r="E52" s="320"/>
      <c r="F52" s="320"/>
      <c r="G52" s="311" t="s">
        <v>2417</v>
      </c>
      <c r="H52" s="308">
        <f t="shared" si="2"/>
        <v>0</v>
      </c>
      <c r="I52" s="312">
        <f t="shared" si="3"/>
        <v>0</v>
      </c>
      <c r="J52" s="309"/>
      <c r="K52" s="313" t="s">
        <v>2481</v>
      </c>
      <c r="L52" s="308">
        <f t="shared" si="4"/>
        <v>3</v>
      </c>
      <c r="M52" s="312">
        <f t="shared" si="5"/>
        <v>0.09090909090909091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318"/>
      <c r="B53" s="318"/>
      <c r="C53" s="320"/>
      <c r="D53" s="320"/>
      <c r="E53" s="320"/>
      <c r="F53" s="320"/>
      <c r="G53" s="311" t="s">
        <v>2418</v>
      </c>
      <c r="H53" s="308">
        <f t="shared" si="2"/>
        <v>1</v>
      </c>
      <c r="I53" s="312">
        <f t="shared" si="3"/>
        <v>0.030303030303030304</v>
      </c>
      <c r="J53" s="309"/>
      <c r="K53" s="313" t="s">
        <v>2418</v>
      </c>
      <c r="L53" s="308">
        <f t="shared" si="4"/>
        <v>0</v>
      </c>
      <c r="M53" s="312">
        <f t="shared" si="5"/>
        <v>0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.5">
      <c r="A54" s="318"/>
      <c r="B54" s="318"/>
      <c r="C54" s="320"/>
      <c r="D54" s="320"/>
      <c r="E54" s="320"/>
      <c r="F54" s="320"/>
      <c r="G54" s="308" t="s">
        <v>2419</v>
      </c>
      <c r="H54" s="308">
        <f>SUM(H47:H53)</f>
        <v>33</v>
      </c>
      <c r="I54" s="312">
        <f t="shared" si="3"/>
        <v>1</v>
      </c>
      <c r="J54" s="309"/>
      <c r="K54" s="310" t="s">
        <v>2419</v>
      </c>
      <c r="L54" s="308">
        <f>SUM(L47:L53)</f>
        <v>33</v>
      </c>
      <c r="M54" s="312">
        <f>H54/$H$54</f>
        <v>1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13" s="5" customFormat="1" ht="16.5">
      <c r="B55" s="2"/>
      <c r="F55" s="454" t="s">
        <v>2494</v>
      </c>
      <c r="G55" s="454"/>
      <c r="H55" s="454"/>
      <c r="I55" s="454"/>
      <c r="J55" s="454"/>
      <c r="K55" s="454"/>
      <c r="L55" s="454"/>
      <c r="M55" s="454"/>
    </row>
    <row r="56" spans="1:14" s="7" customFormat="1" ht="16.5">
      <c r="A56" s="430" t="s">
        <v>5</v>
      </c>
      <c r="B56" s="430"/>
      <c r="C56" s="430"/>
      <c r="D56" s="430"/>
      <c r="E56" s="430"/>
      <c r="F56" s="430"/>
      <c r="G56" s="449" t="s">
        <v>2420</v>
      </c>
      <c r="H56" s="449"/>
      <c r="I56" s="449"/>
      <c r="J56" s="449"/>
      <c r="K56" s="449"/>
      <c r="L56" s="449"/>
      <c r="M56" s="449"/>
      <c r="N56" s="5"/>
    </row>
    <row r="57" spans="1:14" ht="16.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60" spans="1:13" ht="16.5">
      <c r="A60" s="430" t="s">
        <v>2463</v>
      </c>
      <c r="B60" s="430"/>
      <c r="C60" s="430"/>
      <c r="G60" s="449" t="s">
        <v>2462</v>
      </c>
      <c r="H60" s="449"/>
      <c r="I60" s="449"/>
      <c r="J60" s="449"/>
      <c r="K60" s="449"/>
      <c r="L60" s="449"/>
      <c r="M60" s="449"/>
    </row>
    <row r="61" spans="15:26" ht="16.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</sheetData>
  <sheetProtection/>
  <mergeCells count="25">
    <mergeCell ref="A60:C60"/>
    <mergeCell ref="G60:M60"/>
    <mergeCell ref="A7:N7"/>
    <mergeCell ref="A9:A10"/>
    <mergeCell ref="C9:D10"/>
    <mergeCell ref="E9:E10"/>
    <mergeCell ref="F9:F10"/>
    <mergeCell ref="A8:M8"/>
    <mergeCell ref="A56:C56"/>
    <mergeCell ref="B9:B10"/>
    <mergeCell ref="A2:D2"/>
    <mergeCell ref="A3:D3"/>
    <mergeCell ref="A5:N5"/>
    <mergeCell ref="A6:N6"/>
    <mergeCell ref="E2:M2"/>
    <mergeCell ref="E3:M3"/>
    <mergeCell ref="D56:F56"/>
    <mergeCell ref="G56:M56"/>
    <mergeCell ref="M9:M10"/>
    <mergeCell ref="G9:H9"/>
    <mergeCell ref="F55:M55"/>
    <mergeCell ref="I9:J9"/>
    <mergeCell ref="K9:L9"/>
    <mergeCell ref="G45:I45"/>
    <mergeCell ref="K45:M45"/>
  </mergeCells>
  <conditionalFormatting sqref="G11:G43 K11:K43 I11:I43">
    <cfRule type="cellIs" priority="3" dxfId="0" operator="equal" stopIfTrue="1">
      <formula>0</formula>
    </cfRule>
  </conditionalFormatting>
  <printOptions/>
  <pageMargins left="0.2" right="0.17" top="0.3" bottom="0.23" header="0.24" footer="0.37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13"/>
  <sheetViews>
    <sheetView zoomScale="75" zoomScaleNormal="75" zoomScalePageLayoutView="0" workbookViewId="0" topLeftCell="A83">
      <selection activeCell="K98" sqref="K98:M98"/>
    </sheetView>
  </sheetViews>
  <sheetFormatPr defaultColWidth="9.140625" defaultRowHeight="12.75"/>
  <cols>
    <col min="1" max="1" width="4.28125" style="2" customWidth="1"/>
    <col min="2" max="2" width="9.7109375" style="2" customWidth="1"/>
    <col min="3" max="3" width="13.00390625" style="2" customWidth="1"/>
    <col min="4" max="4" width="6.7109375" style="2" customWidth="1"/>
    <col min="5" max="5" width="9.00390625" style="2" customWidth="1"/>
    <col min="6" max="6" width="11.8515625" style="2" customWidth="1"/>
    <col min="7" max="7" width="6.421875" style="22" customWidth="1"/>
    <col min="8" max="8" width="6.00390625" style="2" customWidth="1"/>
    <col min="9" max="9" width="7.421875" style="22" customWidth="1"/>
    <col min="10" max="10" width="6.00390625" style="2" customWidth="1"/>
    <col min="11" max="11" width="6.28125" style="22" customWidth="1"/>
    <col min="12" max="12" width="7.421875" style="2" customWidth="1"/>
    <col min="13" max="13" width="7.00390625" style="2" customWidth="1"/>
    <col min="14" max="14" width="10.28125" style="2" customWidth="1"/>
    <col min="15" max="15" width="15.8515625" style="2" customWidth="1"/>
    <col min="16" max="16" width="19.57421875" style="2" bestFit="1" customWidth="1"/>
    <col min="17" max="17" width="12.7109375" style="2" bestFit="1" customWidth="1"/>
    <col min="18" max="19" width="9.140625" style="2" customWidth="1"/>
    <col min="20" max="20" width="9.421875" style="2" bestFit="1" customWidth="1"/>
    <col min="21" max="23" width="9.140625" style="2" customWidth="1"/>
    <col min="24" max="24" width="9.421875" style="2" bestFit="1" customWidth="1"/>
    <col min="25" max="16384" width="9.140625" style="2" customWidth="1"/>
  </cols>
  <sheetData>
    <row r="1" ht="19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2473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2446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47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6" t="s">
        <v>2411</v>
      </c>
    </row>
    <row r="10" spans="1:13" s="5" customFormat="1" ht="66">
      <c r="A10" s="447"/>
      <c r="B10" s="450"/>
      <c r="C10" s="447"/>
      <c r="D10" s="447"/>
      <c r="E10" s="447"/>
      <c r="F10" s="447"/>
      <c r="G10" s="6" t="s">
        <v>2402</v>
      </c>
      <c r="H10" s="272" t="s">
        <v>2495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6"/>
    </row>
    <row r="11" spans="1:28" ht="22.5" customHeight="1">
      <c r="A11" s="273">
        <v>1</v>
      </c>
      <c r="B11" s="303">
        <v>171576569</v>
      </c>
      <c r="C11" s="274" t="s">
        <v>1073</v>
      </c>
      <c r="D11" s="275" t="s">
        <v>305</v>
      </c>
      <c r="E11" s="276" t="s">
        <v>867</v>
      </c>
      <c r="F11" s="277" t="s">
        <v>1071</v>
      </c>
      <c r="G11" s="278">
        <v>83</v>
      </c>
      <c r="H11" s="279" t="str">
        <f aca="true" t="shared" si="0" ref="H11:L72">IF(G11&gt;=90,"X SẮC",IF(G11&gt;=80,"TỐT",IF(G11&gt;=70,"KHÁ",IF(G11&gt;=60,"TB KHÁ",IF(G11&gt;=50,"T. BÌNH",IF(G11&gt;=40,"YẾU","KÉM"))))))</f>
        <v>TỐT</v>
      </c>
      <c r="I11" s="278">
        <v>75</v>
      </c>
      <c r="J11" s="279" t="str">
        <f t="shared" si="0"/>
        <v>KHÁ</v>
      </c>
      <c r="K11" s="278">
        <f>(G11+I11)/2</f>
        <v>79</v>
      </c>
      <c r="L11" s="279" t="str">
        <f t="shared" si="0"/>
        <v>KHÁ</v>
      </c>
      <c r="M11" s="279"/>
      <c r="O11" s="64"/>
      <c r="P11" s="65"/>
      <c r="Q11" s="66"/>
      <c r="R11" s="67"/>
      <c r="S11" s="62"/>
      <c r="T11" s="73"/>
      <c r="U11" s="73"/>
      <c r="V11" s="11"/>
      <c r="W11" s="11"/>
      <c r="X11" s="11"/>
      <c r="Y11" s="11"/>
      <c r="Z11" s="11"/>
      <c r="AA11" s="11"/>
      <c r="AB11" s="11"/>
    </row>
    <row r="12" spans="1:28" ht="22.5" customHeight="1">
      <c r="A12" s="280">
        <v>2</v>
      </c>
      <c r="B12" s="304">
        <v>171576571</v>
      </c>
      <c r="C12" s="281" t="s">
        <v>1074</v>
      </c>
      <c r="D12" s="282" t="s">
        <v>93</v>
      </c>
      <c r="E12" s="283" t="s">
        <v>861</v>
      </c>
      <c r="F12" s="284" t="s">
        <v>1071</v>
      </c>
      <c r="G12" s="285">
        <v>87</v>
      </c>
      <c r="H12" s="286" t="str">
        <f t="shared" si="0"/>
        <v>TỐT</v>
      </c>
      <c r="I12" s="285">
        <v>85</v>
      </c>
      <c r="J12" s="286" t="str">
        <f t="shared" si="0"/>
        <v>TỐT</v>
      </c>
      <c r="K12" s="285">
        <f aca="true" t="shared" si="1" ref="K12:K75">(G12+I12)/2</f>
        <v>86</v>
      </c>
      <c r="L12" s="286" t="str">
        <f t="shared" si="0"/>
        <v>TỐT</v>
      </c>
      <c r="M12" s="286"/>
      <c r="O12" s="64"/>
      <c r="P12" s="65"/>
      <c r="Q12" s="66"/>
      <c r="R12" s="67"/>
      <c r="S12" s="62"/>
      <c r="T12" s="73"/>
      <c r="U12" s="73"/>
      <c r="V12" s="11"/>
      <c r="W12" s="11"/>
      <c r="X12" s="11"/>
      <c r="Y12" s="11"/>
      <c r="Z12" s="11"/>
      <c r="AA12" s="11"/>
      <c r="AB12" s="11"/>
    </row>
    <row r="13" spans="1:28" ht="22.5" customHeight="1">
      <c r="A13" s="280">
        <v>3</v>
      </c>
      <c r="B13" s="304">
        <v>171576573</v>
      </c>
      <c r="C13" s="281" t="s">
        <v>297</v>
      </c>
      <c r="D13" s="282" t="s">
        <v>88</v>
      </c>
      <c r="E13" s="283" t="s">
        <v>1075</v>
      </c>
      <c r="F13" s="284" t="s">
        <v>1071</v>
      </c>
      <c r="G13" s="285">
        <v>85</v>
      </c>
      <c r="H13" s="286" t="str">
        <f t="shared" si="0"/>
        <v>TỐT</v>
      </c>
      <c r="I13" s="285">
        <v>80</v>
      </c>
      <c r="J13" s="286" t="str">
        <f t="shared" si="0"/>
        <v>TỐT</v>
      </c>
      <c r="K13" s="285">
        <f t="shared" si="1"/>
        <v>82.5</v>
      </c>
      <c r="L13" s="286" t="str">
        <f t="shared" si="0"/>
        <v>TỐT</v>
      </c>
      <c r="M13" s="286"/>
      <c r="O13" s="64"/>
      <c r="P13" s="65"/>
      <c r="Q13" s="66"/>
      <c r="R13" s="67"/>
      <c r="S13" s="62"/>
      <c r="T13" s="73"/>
      <c r="U13" s="73"/>
      <c r="V13" s="11"/>
      <c r="W13" s="11"/>
      <c r="X13" s="11"/>
      <c r="Y13" s="11"/>
      <c r="Z13" s="11"/>
      <c r="AA13" s="11"/>
      <c r="AB13" s="11"/>
    </row>
    <row r="14" spans="1:28" ht="22.5" customHeight="1">
      <c r="A14" s="280">
        <v>4</v>
      </c>
      <c r="B14" s="304">
        <v>171576574</v>
      </c>
      <c r="C14" s="281" t="s">
        <v>1076</v>
      </c>
      <c r="D14" s="282" t="s">
        <v>179</v>
      </c>
      <c r="E14" s="283" t="s">
        <v>824</v>
      </c>
      <c r="F14" s="284" t="s">
        <v>1071</v>
      </c>
      <c r="G14" s="285">
        <v>93</v>
      </c>
      <c r="H14" s="286" t="str">
        <f t="shared" si="0"/>
        <v>X SẮC</v>
      </c>
      <c r="I14" s="285">
        <v>90</v>
      </c>
      <c r="J14" s="286" t="str">
        <f t="shared" si="0"/>
        <v>X SẮC</v>
      </c>
      <c r="K14" s="285">
        <f t="shared" si="1"/>
        <v>91.5</v>
      </c>
      <c r="L14" s="286" t="str">
        <f t="shared" si="0"/>
        <v>X SẮC</v>
      </c>
      <c r="M14" s="286"/>
      <c r="O14" s="64"/>
      <c r="P14" s="65"/>
      <c r="Q14" s="66"/>
      <c r="R14" s="67"/>
      <c r="S14" s="62"/>
      <c r="T14" s="73"/>
      <c r="U14" s="73"/>
      <c r="V14" s="11"/>
      <c r="W14" s="11"/>
      <c r="X14" s="11"/>
      <c r="Y14" s="11"/>
      <c r="Z14" s="11"/>
      <c r="AA14" s="11"/>
      <c r="AB14" s="11"/>
    </row>
    <row r="15" spans="1:28" ht="22.5" customHeight="1">
      <c r="A15" s="280">
        <v>5</v>
      </c>
      <c r="B15" s="304">
        <v>171576575</v>
      </c>
      <c r="C15" s="281" t="s">
        <v>25</v>
      </c>
      <c r="D15" s="282" t="s">
        <v>142</v>
      </c>
      <c r="E15" s="283" t="s">
        <v>1077</v>
      </c>
      <c r="F15" s="284" t="s">
        <v>1071</v>
      </c>
      <c r="G15" s="285">
        <v>83</v>
      </c>
      <c r="H15" s="286" t="str">
        <f t="shared" si="0"/>
        <v>TỐT</v>
      </c>
      <c r="I15" s="285">
        <v>75</v>
      </c>
      <c r="J15" s="286" t="str">
        <f t="shared" si="0"/>
        <v>KHÁ</v>
      </c>
      <c r="K15" s="285">
        <f t="shared" si="1"/>
        <v>79</v>
      </c>
      <c r="L15" s="286" t="str">
        <f t="shared" si="0"/>
        <v>KHÁ</v>
      </c>
      <c r="M15" s="286"/>
      <c r="O15" s="64"/>
      <c r="P15" s="65"/>
      <c r="Q15" s="66"/>
      <c r="R15" s="67"/>
      <c r="S15" s="62"/>
      <c r="T15" s="73"/>
      <c r="U15" s="73"/>
      <c r="V15" s="11"/>
      <c r="W15" s="11"/>
      <c r="X15" s="11"/>
      <c r="Y15" s="11"/>
      <c r="Z15" s="11"/>
      <c r="AA15" s="11"/>
      <c r="AB15" s="11"/>
    </row>
    <row r="16" spans="1:28" ht="22.5" customHeight="1">
      <c r="A16" s="280">
        <v>6</v>
      </c>
      <c r="B16" s="304">
        <v>171576576</v>
      </c>
      <c r="C16" s="281" t="s">
        <v>1078</v>
      </c>
      <c r="D16" s="282" t="s">
        <v>306</v>
      </c>
      <c r="E16" s="283" t="s">
        <v>1079</v>
      </c>
      <c r="F16" s="284" t="s">
        <v>1071</v>
      </c>
      <c r="G16" s="285">
        <v>90</v>
      </c>
      <c r="H16" s="286" t="str">
        <f t="shared" si="0"/>
        <v>X SẮC</v>
      </c>
      <c r="I16" s="285">
        <v>80</v>
      </c>
      <c r="J16" s="286" t="str">
        <f t="shared" si="0"/>
        <v>TỐT</v>
      </c>
      <c r="K16" s="285">
        <f t="shared" si="1"/>
        <v>85</v>
      </c>
      <c r="L16" s="286" t="str">
        <f t="shared" si="0"/>
        <v>TỐT</v>
      </c>
      <c r="M16" s="286"/>
      <c r="O16" s="64"/>
      <c r="P16" s="65"/>
      <c r="Q16" s="66"/>
      <c r="R16" s="67"/>
      <c r="S16" s="62"/>
      <c r="T16" s="73"/>
      <c r="U16" s="73"/>
      <c r="V16" s="11"/>
      <c r="W16" s="11"/>
      <c r="X16" s="11"/>
      <c r="Y16" s="11"/>
      <c r="Z16" s="11"/>
      <c r="AA16" s="11"/>
      <c r="AB16" s="11"/>
    </row>
    <row r="17" spans="1:28" ht="22.5" customHeight="1">
      <c r="A17" s="280">
        <v>7</v>
      </c>
      <c r="B17" s="304">
        <v>171576578</v>
      </c>
      <c r="C17" s="281" t="s">
        <v>1080</v>
      </c>
      <c r="D17" s="282" t="s">
        <v>499</v>
      </c>
      <c r="E17" s="283" t="s">
        <v>757</v>
      </c>
      <c r="F17" s="284" t="s">
        <v>1071</v>
      </c>
      <c r="G17" s="285">
        <v>85</v>
      </c>
      <c r="H17" s="286" t="str">
        <f t="shared" si="0"/>
        <v>TỐT</v>
      </c>
      <c r="I17" s="285">
        <v>80</v>
      </c>
      <c r="J17" s="286" t="str">
        <f t="shared" si="0"/>
        <v>TỐT</v>
      </c>
      <c r="K17" s="285">
        <f t="shared" si="1"/>
        <v>82.5</v>
      </c>
      <c r="L17" s="286" t="str">
        <f t="shared" si="0"/>
        <v>TỐT</v>
      </c>
      <c r="M17" s="286"/>
      <c r="O17" s="64"/>
      <c r="P17" s="65"/>
      <c r="Q17" s="66"/>
      <c r="R17" s="67"/>
      <c r="S17" s="62"/>
      <c r="T17" s="73"/>
      <c r="U17" s="73"/>
      <c r="V17" s="11"/>
      <c r="W17" s="11"/>
      <c r="X17" s="11"/>
      <c r="Y17" s="11"/>
      <c r="Z17" s="11"/>
      <c r="AA17" s="11"/>
      <c r="AB17" s="11"/>
    </row>
    <row r="18" spans="1:28" ht="22.5" customHeight="1">
      <c r="A18" s="280">
        <v>8</v>
      </c>
      <c r="B18" s="304">
        <v>171576579</v>
      </c>
      <c r="C18" s="281" t="s">
        <v>884</v>
      </c>
      <c r="D18" s="282" t="s">
        <v>183</v>
      </c>
      <c r="E18" s="283" t="s">
        <v>912</v>
      </c>
      <c r="F18" s="284" t="s">
        <v>1071</v>
      </c>
      <c r="G18" s="285">
        <v>93</v>
      </c>
      <c r="H18" s="286" t="str">
        <f t="shared" si="0"/>
        <v>X SẮC</v>
      </c>
      <c r="I18" s="285">
        <v>85</v>
      </c>
      <c r="J18" s="286" t="str">
        <f t="shared" si="0"/>
        <v>TỐT</v>
      </c>
      <c r="K18" s="285">
        <f t="shared" si="1"/>
        <v>89</v>
      </c>
      <c r="L18" s="286" t="str">
        <f t="shared" si="0"/>
        <v>TỐT</v>
      </c>
      <c r="M18" s="286"/>
      <c r="O18" s="64"/>
      <c r="P18" s="65"/>
      <c r="Q18" s="66"/>
      <c r="R18" s="67"/>
      <c r="S18" s="62"/>
      <c r="T18" s="73"/>
      <c r="U18" s="73"/>
      <c r="V18" s="11"/>
      <c r="W18" s="11"/>
      <c r="X18" s="11"/>
      <c r="Y18" s="11"/>
      <c r="Z18" s="11"/>
      <c r="AA18" s="11"/>
      <c r="AB18" s="11"/>
    </row>
    <row r="19" spans="1:28" ht="22.5" customHeight="1">
      <c r="A19" s="280">
        <v>9</v>
      </c>
      <c r="B19" s="304">
        <v>171576580</v>
      </c>
      <c r="C19" s="281" t="s">
        <v>1081</v>
      </c>
      <c r="D19" s="282" t="s">
        <v>183</v>
      </c>
      <c r="E19" s="283" t="s">
        <v>648</v>
      </c>
      <c r="F19" s="284" t="s">
        <v>1071</v>
      </c>
      <c r="G19" s="285">
        <v>89</v>
      </c>
      <c r="H19" s="286" t="str">
        <f t="shared" si="0"/>
        <v>TỐT</v>
      </c>
      <c r="I19" s="285">
        <v>80</v>
      </c>
      <c r="J19" s="286" t="str">
        <f t="shared" si="0"/>
        <v>TỐT</v>
      </c>
      <c r="K19" s="285">
        <f t="shared" si="1"/>
        <v>84.5</v>
      </c>
      <c r="L19" s="286" t="str">
        <f t="shared" si="0"/>
        <v>TỐT</v>
      </c>
      <c r="M19" s="286"/>
      <c r="O19" s="64"/>
      <c r="P19" s="65"/>
      <c r="Q19" s="66"/>
      <c r="R19" s="67"/>
      <c r="S19" s="62"/>
      <c r="T19" s="73"/>
      <c r="U19" s="73"/>
      <c r="V19" s="11"/>
      <c r="W19" s="11"/>
      <c r="X19" s="11"/>
      <c r="Y19" s="11"/>
      <c r="Z19" s="11"/>
      <c r="AA19" s="11"/>
      <c r="AB19" s="11"/>
    </row>
    <row r="20" spans="1:28" ht="22.5" customHeight="1">
      <c r="A20" s="280">
        <v>10</v>
      </c>
      <c r="B20" s="304">
        <v>171576581</v>
      </c>
      <c r="C20" s="281" t="s">
        <v>1082</v>
      </c>
      <c r="D20" s="282" t="s">
        <v>101</v>
      </c>
      <c r="E20" s="283" t="s">
        <v>1083</v>
      </c>
      <c r="F20" s="284" t="s">
        <v>1071</v>
      </c>
      <c r="G20" s="285">
        <v>65</v>
      </c>
      <c r="H20" s="286" t="str">
        <f t="shared" si="0"/>
        <v>TB KHÁ</v>
      </c>
      <c r="I20" s="285">
        <v>75</v>
      </c>
      <c r="J20" s="286" t="str">
        <f t="shared" si="0"/>
        <v>KHÁ</v>
      </c>
      <c r="K20" s="285">
        <f t="shared" si="1"/>
        <v>70</v>
      </c>
      <c r="L20" s="286" t="str">
        <f t="shared" si="0"/>
        <v>KHÁ</v>
      </c>
      <c r="M20" s="286"/>
      <c r="O20" s="64"/>
      <c r="P20" s="65"/>
      <c r="Q20" s="66"/>
      <c r="R20" s="67"/>
      <c r="S20" s="62"/>
      <c r="T20" s="73"/>
      <c r="U20" s="73"/>
      <c r="V20" s="11"/>
      <c r="W20" s="11"/>
      <c r="X20" s="11"/>
      <c r="Y20" s="11"/>
      <c r="Z20" s="11"/>
      <c r="AA20" s="11"/>
      <c r="AB20" s="11"/>
    </row>
    <row r="21" spans="1:28" ht="22.5" customHeight="1">
      <c r="A21" s="280">
        <v>11</v>
      </c>
      <c r="B21" s="304">
        <v>171576582</v>
      </c>
      <c r="C21" s="281" t="s">
        <v>1084</v>
      </c>
      <c r="D21" s="282" t="s">
        <v>182</v>
      </c>
      <c r="E21" s="283" t="s">
        <v>216</v>
      </c>
      <c r="F21" s="284" t="s">
        <v>1071</v>
      </c>
      <c r="G21" s="285">
        <v>80</v>
      </c>
      <c r="H21" s="286" t="str">
        <f t="shared" si="0"/>
        <v>TỐT</v>
      </c>
      <c r="I21" s="285">
        <v>75</v>
      </c>
      <c r="J21" s="286" t="str">
        <f t="shared" si="0"/>
        <v>KHÁ</v>
      </c>
      <c r="K21" s="285">
        <f t="shared" si="1"/>
        <v>77.5</v>
      </c>
      <c r="L21" s="286" t="str">
        <f t="shared" si="0"/>
        <v>KHÁ</v>
      </c>
      <c r="M21" s="286"/>
      <c r="O21" s="64"/>
      <c r="P21" s="65"/>
      <c r="Q21" s="66"/>
      <c r="R21" s="67"/>
      <c r="S21" s="62"/>
      <c r="T21" s="73"/>
      <c r="U21" s="73"/>
      <c r="V21" s="11"/>
      <c r="W21" s="11"/>
      <c r="X21" s="11"/>
      <c r="Y21" s="11"/>
      <c r="Z21" s="11"/>
      <c r="AA21" s="11"/>
      <c r="AB21" s="11"/>
    </row>
    <row r="22" spans="1:28" ht="22.5" customHeight="1">
      <c r="A22" s="280">
        <v>12</v>
      </c>
      <c r="B22" s="304">
        <v>171576583</v>
      </c>
      <c r="C22" s="281" t="s">
        <v>1085</v>
      </c>
      <c r="D22" s="282" t="s">
        <v>30</v>
      </c>
      <c r="E22" s="283" t="s">
        <v>1086</v>
      </c>
      <c r="F22" s="284" t="s">
        <v>1071</v>
      </c>
      <c r="G22" s="285">
        <v>0</v>
      </c>
      <c r="H22" s="286" t="str">
        <f t="shared" si="0"/>
        <v>KÉM</v>
      </c>
      <c r="I22" s="285">
        <v>0</v>
      </c>
      <c r="J22" s="286" t="str">
        <f t="shared" si="0"/>
        <v>KÉM</v>
      </c>
      <c r="K22" s="285">
        <f t="shared" si="1"/>
        <v>0</v>
      </c>
      <c r="L22" s="286" t="str">
        <f t="shared" si="0"/>
        <v>KÉM</v>
      </c>
      <c r="M22" s="286" t="s">
        <v>1954</v>
      </c>
      <c r="O22" s="64"/>
      <c r="P22" s="65"/>
      <c r="Q22" s="66"/>
      <c r="R22" s="67"/>
      <c r="S22" s="62"/>
      <c r="T22" s="73"/>
      <c r="U22" s="73"/>
      <c r="V22" s="11"/>
      <c r="W22" s="11"/>
      <c r="X22" s="11"/>
      <c r="Y22" s="11"/>
      <c r="Z22" s="11"/>
      <c r="AA22" s="11"/>
      <c r="AB22" s="11"/>
    </row>
    <row r="23" spans="1:28" ht="22.5" customHeight="1">
      <c r="A23" s="280">
        <v>13</v>
      </c>
      <c r="B23" s="304">
        <v>171576584</v>
      </c>
      <c r="C23" s="281" t="s">
        <v>621</v>
      </c>
      <c r="D23" s="282" t="s">
        <v>777</v>
      </c>
      <c r="E23" s="283" t="s">
        <v>914</v>
      </c>
      <c r="F23" s="284" t="s">
        <v>1071</v>
      </c>
      <c r="G23" s="285">
        <v>80</v>
      </c>
      <c r="H23" s="286" t="str">
        <f t="shared" si="0"/>
        <v>TỐT</v>
      </c>
      <c r="I23" s="285">
        <v>85</v>
      </c>
      <c r="J23" s="286" t="str">
        <f t="shared" si="0"/>
        <v>TỐT</v>
      </c>
      <c r="K23" s="285">
        <f t="shared" si="1"/>
        <v>82.5</v>
      </c>
      <c r="L23" s="286" t="str">
        <f t="shared" si="0"/>
        <v>TỐT</v>
      </c>
      <c r="M23" s="286"/>
      <c r="O23" s="64"/>
      <c r="P23" s="65"/>
      <c r="Q23" s="66"/>
      <c r="R23" s="67"/>
      <c r="S23" s="62"/>
      <c r="T23" s="73"/>
      <c r="U23" s="73"/>
      <c r="V23" s="11"/>
      <c r="W23" s="11"/>
      <c r="X23" s="11"/>
      <c r="Y23" s="11"/>
      <c r="Z23" s="11"/>
      <c r="AA23" s="11"/>
      <c r="AB23" s="11"/>
    </row>
    <row r="24" spans="1:28" ht="22.5" customHeight="1">
      <c r="A24" s="280">
        <v>14</v>
      </c>
      <c r="B24" s="304">
        <v>171576588</v>
      </c>
      <c r="C24" s="281" t="s">
        <v>184</v>
      </c>
      <c r="D24" s="282" t="s">
        <v>1087</v>
      </c>
      <c r="E24" s="283" t="s">
        <v>1088</v>
      </c>
      <c r="F24" s="284" t="s">
        <v>1071</v>
      </c>
      <c r="G24" s="285">
        <v>0</v>
      </c>
      <c r="H24" s="286" t="str">
        <f t="shared" si="0"/>
        <v>KÉM</v>
      </c>
      <c r="I24" s="285">
        <v>0</v>
      </c>
      <c r="J24" s="286" t="str">
        <f t="shared" si="0"/>
        <v>KÉM</v>
      </c>
      <c r="K24" s="285">
        <f t="shared" si="1"/>
        <v>0</v>
      </c>
      <c r="L24" s="286" t="str">
        <f t="shared" si="0"/>
        <v>KÉM</v>
      </c>
      <c r="M24" s="286" t="s">
        <v>1954</v>
      </c>
      <c r="O24" s="64"/>
      <c r="P24" s="65"/>
      <c r="Q24" s="66"/>
      <c r="R24" s="67"/>
      <c r="S24" s="62"/>
      <c r="T24" s="73"/>
      <c r="U24" s="73"/>
      <c r="V24" s="11"/>
      <c r="W24" s="11"/>
      <c r="X24" s="11"/>
      <c r="Y24" s="11"/>
      <c r="Z24" s="11"/>
      <c r="AA24" s="11"/>
      <c r="AB24" s="11"/>
    </row>
    <row r="25" spans="1:28" ht="22.5" customHeight="1">
      <c r="A25" s="280">
        <v>15</v>
      </c>
      <c r="B25" s="304">
        <v>171576591</v>
      </c>
      <c r="C25" s="281" t="s">
        <v>166</v>
      </c>
      <c r="D25" s="282" t="s">
        <v>354</v>
      </c>
      <c r="E25" s="283" t="s">
        <v>615</v>
      </c>
      <c r="F25" s="284" t="s">
        <v>1071</v>
      </c>
      <c r="G25" s="285">
        <v>87</v>
      </c>
      <c r="H25" s="286" t="str">
        <f t="shared" si="0"/>
        <v>TỐT</v>
      </c>
      <c r="I25" s="285">
        <v>85</v>
      </c>
      <c r="J25" s="286" t="str">
        <f t="shared" si="0"/>
        <v>TỐT</v>
      </c>
      <c r="K25" s="285">
        <f t="shared" si="1"/>
        <v>86</v>
      </c>
      <c r="L25" s="286" t="str">
        <f t="shared" si="0"/>
        <v>TỐT</v>
      </c>
      <c r="M25" s="286"/>
      <c r="O25" s="64"/>
      <c r="P25" s="65"/>
      <c r="Q25" s="66"/>
      <c r="R25" s="67"/>
      <c r="S25" s="62"/>
      <c r="T25" s="73"/>
      <c r="U25" s="73"/>
      <c r="V25" s="11"/>
      <c r="W25" s="11"/>
      <c r="X25" s="11"/>
      <c r="Y25" s="11"/>
      <c r="Z25" s="11"/>
      <c r="AA25" s="11"/>
      <c r="AB25" s="11"/>
    </row>
    <row r="26" spans="1:28" ht="22.5" customHeight="1">
      <c r="A26" s="280">
        <v>16</v>
      </c>
      <c r="B26" s="304">
        <v>171446685</v>
      </c>
      <c r="C26" s="281" t="s">
        <v>309</v>
      </c>
      <c r="D26" s="282" t="s">
        <v>122</v>
      </c>
      <c r="E26" s="283" t="s">
        <v>1072</v>
      </c>
      <c r="F26" s="284" t="s">
        <v>1071</v>
      </c>
      <c r="G26" s="285">
        <v>90</v>
      </c>
      <c r="H26" s="286" t="str">
        <f t="shared" si="0"/>
        <v>X SẮC</v>
      </c>
      <c r="I26" s="285">
        <v>85</v>
      </c>
      <c r="J26" s="286" t="str">
        <f t="shared" si="0"/>
        <v>TỐT</v>
      </c>
      <c r="K26" s="285">
        <f t="shared" si="1"/>
        <v>87.5</v>
      </c>
      <c r="L26" s="286" t="str">
        <f t="shared" si="0"/>
        <v>TỐT</v>
      </c>
      <c r="M26" s="286"/>
      <c r="O26" s="64"/>
      <c r="P26" s="65"/>
      <c r="Q26" s="66"/>
      <c r="R26" s="67"/>
      <c r="S26" s="62"/>
      <c r="T26" s="73"/>
      <c r="U26" s="73"/>
      <c r="V26" s="11"/>
      <c r="W26" s="11"/>
      <c r="X26" s="11"/>
      <c r="Y26" s="11"/>
      <c r="Z26" s="11"/>
      <c r="AA26" s="11"/>
      <c r="AB26" s="11"/>
    </row>
    <row r="27" spans="1:28" ht="22.5" customHeight="1">
      <c r="A27" s="280">
        <v>17</v>
      </c>
      <c r="B27" s="304">
        <v>171576592</v>
      </c>
      <c r="C27" s="281" t="s">
        <v>1089</v>
      </c>
      <c r="D27" s="282" t="s">
        <v>502</v>
      </c>
      <c r="E27" s="283" t="s">
        <v>1090</v>
      </c>
      <c r="F27" s="284" t="s">
        <v>1071</v>
      </c>
      <c r="G27" s="285">
        <v>85</v>
      </c>
      <c r="H27" s="286" t="str">
        <f t="shared" si="0"/>
        <v>TỐT</v>
      </c>
      <c r="I27" s="285">
        <v>80</v>
      </c>
      <c r="J27" s="286" t="str">
        <f t="shared" si="0"/>
        <v>TỐT</v>
      </c>
      <c r="K27" s="285">
        <f t="shared" si="1"/>
        <v>82.5</v>
      </c>
      <c r="L27" s="286" t="str">
        <f t="shared" si="0"/>
        <v>TỐT</v>
      </c>
      <c r="M27" s="286"/>
      <c r="O27" s="64"/>
      <c r="P27" s="65"/>
      <c r="Q27" s="66"/>
      <c r="R27" s="67"/>
      <c r="S27" s="62"/>
      <c r="T27" s="73"/>
      <c r="U27" s="73"/>
      <c r="V27" s="11"/>
      <c r="W27" s="11"/>
      <c r="X27" s="11"/>
      <c r="Y27" s="11"/>
      <c r="Z27" s="11"/>
      <c r="AA27" s="11"/>
      <c r="AB27" s="11"/>
    </row>
    <row r="28" spans="1:28" ht="22.5" customHeight="1">
      <c r="A28" s="280">
        <v>18</v>
      </c>
      <c r="B28" s="304">
        <v>171576593</v>
      </c>
      <c r="C28" s="281" t="s">
        <v>1091</v>
      </c>
      <c r="D28" s="282" t="s">
        <v>502</v>
      </c>
      <c r="E28" s="283" t="s">
        <v>1092</v>
      </c>
      <c r="F28" s="284" t="s">
        <v>1071</v>
      </c>
      <c r="G28" s="285">
        <v>87</v>
      </c>
      <c r="H28" s="286" t="str">
        <f t="shared" si="0"/>
        <v>TỐT</v>
      </c>
      <c r="I28" s="285">
        <v>85</v>
      </c>
      <c r="J28" s="286" t="str">
        <f t="shared" si="0"/>
        <v>TỐT</v>
      </c>
      <c r="K28" s="285">
        <f t="shared" si="1"/>
        <v>86</v>
      </c>
      <c r="L28" s="286" t="str">
        <f t="shared" si="0"/>
        <v>TỐT</v>
      </c>
      <c r="M28" s="286"/>
      <c r="O28" s="64"/>
      <c r="P28" s="65"/>
      <c r="Q28" s="66"/>
      <c r="R28" s="67"/>
      <c r="S28" s="62"/>
      <c r="T28" s="73"/>
      <c r="U28" s="73"/>
      <c r="V28" s="11"/>
      <c r="W28" s="11"/>
      <c r="X28" s="11"/>
      <c r="Y28" s="11"/>
      <c r="Z28" s="11"/>
      <c r="AA28" s="11"/>
      <c r="AB28" s="11"/>
    </row>
    <row r="29" spans="1:28" ht="22.5" customHeight="1">
      <c r="A29" s="280">
        <v>19</v>
      </c>
      <c r="B29" s="304">
        <v>171576594</v>
      </c>
      <c r="C29" s="281" t="s">
        <v>503</v>
      </c>
      <c r="D29" s="282" t="s">
        <v>264</v>
      </c>
      <c r="E29" s="283" t="s">
        <v>1093</v>
      </c>
      <c r="F29" s="284" t="s">
        <v>1071</v>
      </c>
      <c r="G29" s="285">
        <v>85</v>
      </c>
      <c r="H29" s="286" t="str">
        <f t="shared" si="0"/>
        <v>TỐT</v>
      </c>
      <c r="I29" s="285">
        <v>85</v>
      </c>
      <c r="J29" s="286" t="str">
        <f t="shared" si="0"/>
        <v>TỐT</v>
      </c>
      <c r="K29" s="285">
        <f t="shared" si="1"/>
        <v>85</v>
      </c>
      <c r="L29" s="286" t="str">
        <f t="shared" si="0"/>
        <v>TỐT</v>
      </c>
      <c r="M29" s="286"/>
      <c r="O29" s="64"/>
      <c r="P29" s="65"/>
      <c r="Q29" s="66"/>
      <c r="R29" s="67"/>
      <c r="S29" s="62"/>
      <c r="T29" s="73"/>
      <c r="U29" s="73"/>
      <c r="V29" s="11"/>
      <c r="W29" s="11"/>
      <c r="X29" s="11"/>
      <c r="Y29" s="11"/>
      <c r="Z29" s="11"/>
      <c r="AA29" s="11"/>
      <c r="AB29" s="11"/>
    </row>
    <row r="30" spans="1:28" ht="22.5" customHeight="1">
      <c r="A30" s="280">
        <v>20</v>
      </c>
      <c r="B30" s="304">
        <v>171576595</v>
      </c>
      <c r="C30" s="281" t="s">
        <v>330</v>
      </c>
      <c r="D30" s="282" t="s">
        <v>119</v>
      </c>
      <c r="E30" s="283" t="s">
        <v>773</v>
      </c>
      <c r="F30" s="284" t="s">
        <v>1071</v>
      </c>
      <c r="G30" s="285">
        <v>85</v>
      </c>
      <c r="H30" s="286" t="str">
        <f t="shared" si="0"/>
        <v>TỐT</v>
      </c>
      <c r="I30" s="285">
        <v>75</v>
      </c>
      <c r="J30" s="286" t="str">
        <f t="shared" si="0"/>
        <v>KHÁ</v>
      </c>
      <c r="K30" s="285">
        <f t="shared" si="1"/>
        <v>80</v>
      </c>
      <c r="L30" s="286" t="str">
        <f t="shared" si="0"/>
        <v>TỐT</v>
      </c>
      <c r="M30" s="286"/>
      <c r="O30" s="64"/>
      <c r="P30" s="65"/>
      <c r="Q30" s="66"/>
      <c r="R30" s="67"/>
      <c r="S30" s="62"/>
      <c r="T30" s="73"/>
      <c r="U30" s="73"/>
      <c r="V30" s="11"/>
      <c r="W30" s="11"/>
      <c r="X30" s="11"/>
      <c r="Y30" s="11"/>
      <c r="Z30" s="11"/>
      <c r="AA30" s="11"/>
      <c r="AB30" s="11"/>
    </row>
    <row r="31" spans="1:28" ht="22.5" customHeight="1">
      <c r="A31" s="280">
        <v>21</v>
      </c>
      <c r="B31" s="304">
        <v>171576596</v>
      </c>
      <c r="C31" s="281" t="s">
        <v>1094</v>
      </c>
      <c r="D31" s="282" t="s">
        <v>119</v>
      </c>
      <c r="E31" s="283" t="s">
        <v>943</v>
      </c>
      <c r="F31" s="284" t="s">
        <v>1071</v>
      </c>
      <c r="G31" s="285">
        <v>85</v>
      </c>
      <c r="H31" s="286" t="str">
        <f t="shared" si="0"/>
        <v>TỐT</v>
      </c>
      <c r="I31" s="285">
        <v>80</v>
      </c>
      <c r="J31" s="286" t="str">
        <f t="shared" si="0"/>
        <v>TỐT</v>
      </c>
      <c r="K31" s="285">
        <f t="shared" si="1"/>
        <v>82.5</v>
      </c>
      <c r="L31" s="286" t="str">
        <f t="shared" si="0"/>
        <v>TỐT</v>
      </c>
      <c r="M31" s="286"/>
      <c r="O31" s="64"/>
      <c r="P31" s="65"/>
      <c r="Q31" s="66"/>
      <c r="R31" s="67"/>
      <c r="S31" s="62"/>
      <c r="T31" s="73"/>
      <c r="U31" s="73"/>
      <c r="V31" s="11"/>
      <c r="W31" s="11"/>
      <c r="X31" s="11"/>
      <c r="Y31" s="11"/>
      <c r="Z31" s="11"/>
      <c r="AA31" s="11"/>
      <c r="AB31" s="11"/>
    </row>
    <row r="32" spans="1:28" ht="22.5" customHeight="1">
      <c r="A32" s="280">
        <v>22</v>
      </c>
      <c r="B32" s="304">
        <v>171576597</v>
      </c>
      <c r="C32" s="281" t="s">
        <v>1095</v>
      </c>
      <c r="D32" s="282" t="s">
        <v>119</v>
      </c>
      <c r="E32" s="283" t="s">
        <v>1020</v>
      </c>
      <c r="F32" s="284" t="s">
        <v>1071</v>
      </c>
      <c r="G32" s="285">
        <v>85</v>
      </c>
      <c r="H32" s="286" t="str">
        <f t="shared" si="0"/>
        <v>TỐT</v>
      </c>
      <c r="I32" s="285">
        <v>80</v>
      </c>
      <c r="J32" s="286" t="str">
        <f t="shared" si="0"/>
        <v>TỐT</v>
      </c>
      <c r="K32" s="285">
        <f t="shared" si="1"/>
        <v>82.5</v>
      </c>
      <c r="L32" s="286" t="str">
        <f t="shared" si="0"/>
        <v>TỐT</v>
      </c>
      <c r="M32" s="286"/>
      <c r="O32" s="64"/>
      <c r="P32" s="65"/>
      <c r="Q32" s="66"/>
      <c r="R32" s="67"/>
      <c r="S32" s="62"/>
      <c r="T32" s="73"/>
      <c r="U32" s="73"/>
      <c r="V32" s="11"/>
      <c r="W32" s="11"/>
      <c r="X32" s="11"/>
      <c r="Y32" s="11"/>
      <c r="Z32" s="11"/>
      <c r="AA32" s="11"/>
      <c r="AB32" s="11"/>
    </row>
    <row r="33" spans="1:28" ht="22.5" customHeight="1">
      <c r="A33" s="280">
        <v>23</v>
      </c>
      <c r="B33" s="305">
        <v>171576598</v>
      </c>
      <c r="C33" s="287" t="s">
        <v>1096</v>
      </c>
      <c r="D33" s="288" t="s">
        <v>160</v>
      </c>
      <c r="E33" s="283" t="s">
        <v>784</v>
      </c>
      <c r="F33" s="284" t="s">
        <v>1071</v>
      </c>
      <c r="G33" s="285">
        <v>88</v>
      </c>
      <c r="H33" s="286" t="str">
        <f t="shared" si="0"/>
        <v>TỐT</v>
      </c>
      <c r="I33" s="285">
        <v>85</v>
      </c>
      <c r="J33" s="286" t="str">
        <f t="shared" si="0"/>
        <v>TỐT</v>
      </c>
      <c r="K33" s="285">
        <f t="shared" si="1"/>
        <v>86.5</v>
      </c>
      <c r="L33" s="286" t="str">
        <f t="shared" si="0"/>
        <v>TỐT</v>
      </c>
      <c r="M33" s="286"/>
      <c r="O33" s="64"/>
      <c r="P33" s="65"/>
      <c r="Q33" s="66"/>
      <c r="R33" s="67"/>
      <c r="S33" s="62"/>
      <c r="T33" s="73"/>
      <c r="U33" s="73"/>
      <c r="V33" s="11"/>
      <c r="W33" s="11"/>
      <c r="X33" s="11"/>
      <c r="Y33" s="11"/>
      <c r="Z33" s="11"/>
      <c r="AA33" s="11"/>
      <c r="AB33" s="11"/>
    </row>
    <row r="34" spans="1:28" ht="22.5" customHeight="1">
      <c r="A34" s="280">
        <v>24</v>
      </c>
      <c r="B34" s="304">
        <v>171576600</v>
      </c>
      <c r="C34" s="281" t="s">
        <v>1097</v>
      </c>
      <c r="D34" s="282" t="s">
        <v>200</v>
      </c>
      <c r="E34" s="283" t="s">
        <v>1098</v>
      </c>
      <c r="F34" s="284" t="s">
        <v>1071</v>
      </c>
      <c r="G34" s="285">
        <v>85</v>
      </c>
      <c r="H34" s="286" t="str">
        <f t="shared" si="0"/>
        <v>TỐT</v>
      </c>
      <c r="I34" s="285">
        <v>80</v>
      </c>
      <c r="J34" s="286" t="str">
        <f t="shared" si="0"/>
        <v>TỐT</v>
      </c>
      <c r="K34" s="285">
        <f t="shared" si="1"/>
        <v>82.5</v>
      </c>
      <c r="L34" s="286" t="str">
        <f t="shared" si="0"/>
        <v>TỐT</v>
      </c>
      <c r="M34" s="286"/>
      <c r="O34" s="64"/>
      <c r="P34" s="65"/>
      <c r="Q34" s="66"/>
      <c r="R34" s="74"/>
      <c r="S34" s="62"/>
      <c r="T34" s="73"/>
      <c r="U34" s="73"/>
      <c r="V34" s="11"/>
      <c r="W34" s="11"/>
      <c r="X34" s="11"/>
      <c r="Y34" s="11"/>
      <c r="Z34" s="11"/>
      <c r="AA34" s="11"/>
      <c r="AB34" s="11"/>
    </row>
    <row r="35" spans="1:28" ht="22.5" customHeight="1">
      <c r="A35" s="280">
        <v>25</v>
      </c>
      <c r="B35" s="304">
        <v>171576604</v>
      </c>
      <c r="C35" s="281" t="s">
        <v>576</v>
      </c>
      <c r="D35" s="282" t="s">
        <v>168</v>
      </c>
      <c r="E35" s="283" t="s">
        <v>918</v>
      </c>
      <c r="F35" s="284" t="s">
        <v>1071</v>
      </c>
      <c r="G35" s="285">
        <v>87</v>
      </c>
      <c r="H35" s="286" t="str">
        <f t="shared" si="0"/>
        <v>TỐT</v>
      </c>
      <c r="I35" s="285">
        <v>75</v>
      </c>
      <c r="J35" s="286" t="str">
        <f t="shared" si="0"/>
        <v>KHÁ</v>
      </c>
      <c r="K35" s="285">
        <f t="shared" si="1"/>
        <v>81</v>
      </c>
      <c r="L35" s="286" t="str">
        <f t="shared" si="0"/>
        <v>TỐT</v>
      </c>
      <c r="M35" s="286"/>
      <c r="O35" s="64"/>
      <c r="P35" s="65"/>
      <c r="Q35" s="66"/>
      <c r="R35" s="67"/>
      <c r="S35" s="62"/>
      <c r="T35" s="73"/>
      <c r="U35" s="73"/>
      <c r="V35" s="11"/>
      <c r="W35" s="11"/>
      <c r="X35" s="11"/>
      <c r="Y35" s="11"/>
      <c r="Z35" s="11"/>
      <c r="AA35" s="11"/>
      <c r="AB35" s="11"/>
    </row>
    <row r="36" spans="1:28" ht="22.5" customHeight="1">
      <c r="A36" s="280">
        <v>26</v>
      </c>
      <c r="B36" s="304">
        <v>171576647</v>
      </c>
      <c r="C36" s="281" t="s">
        <v>1099</v>
      </c>
      <c r="D36" s="282" t="s">
        <v>58</v>
      </c>
      <c r="E36" s="283" t="s">
        <v>952</v>
      </c>
      <c r="F36" s="284" t="s">
        <v>1071</v>
      </c>
      <c r="G36" s="285">
        <v>75</v>
      </c>
      <c r="H36" s="286" t="str">
        <f t="shared" si="0"/>
        <v>KHÁ</v>
      </c>
      <c r="I36" s="285">
        <v>75</v>
      </c>
      <c r="J36" s="286" t="str">
        <f t="shared" si="0"/>
        <v>KHÁ</v>
      </c>
      <c r="K36" s="285">
        <f t="shared" si="1"/>
        <v>75</v>
      </c>
      <c r="L36" s="286" t="str">
        <f t="shared" si="0"/>
        <v>KHÁ</v>
      </c>
      <c r="M36" s="286"/>
      <c r="O36" s="64"/>
      <c r="P36" s="65"/>
      <c r="Q36" s="66"/>
      <c r="R36" s="67"/>
      <c r="S36" s="62"/>
      <c r="T36" s="73"/>
      <c r="U36" s="73"/>
      <c r="V36" s="11"/>
      <c r="W36" s="11"/>
      <c r="X36" s="11"/>
      <c r="Y36" s="11"/>
      <c r="Z36" s="11"/>
      <c r="AA36" s="11"/>
      <c r="AB36" s="11"/>
    </row>
    <row r="37" spans="1:28" ht="22.5" customHeight="1">
      <c r="A37" s="280">
        <v>27</v>
      </c>
      <c r="B37" s="304">
        <v>171326789</v>
      </c>
      <c r="C37" s="281" t="s">
        <v>944</v>
      </c>
      <c r="D37" s="282" t="s">
        <v>188</v>
      </c>
      <c r="E37" s="283" t="s">
        <v>1070</v>
      </c>
      <c r="F37" s="284" t="s">
        <v>1071</v>
      </c>
      <c r="G37" s="285">
        <v>83</v>
      </c>
      <c r="H37" s="286" t="str">
        <f t="shared" si="0"/>
        <v>TỐT</v>
      </c>
      <c r="I37" s="285">
        <v>75</v>
      </c>
      <c r="J37" s="286" t="str">
        <f t="shared" si="0"/>
        <v>KHÁ</v>
      </c>
      <c r="K37" s="285">
        <f t="shared" si="1"/>
        <v>79</v>
      </c>
      <c r="L37" s="286" t="str">
        <f t="shared" si="0"/>
        <v>KHÁ</v>
      </c>
      <c r="M37" s="286"/>
      <c r="O37" s="64"/>
      <c r="P37" s="65"/>
      <c r="Q37" s="66"/>
      <c r="R37" s="67"/>
      <c r="S37" s="62"/>
      <c r="T37" s="73"/>
      <c r="U37" s="73"/>
      <c r="V37" s="11"/>
      <c r="W37" s="11"/>
      <c r="X37" s="11"/>
      <c r="Y37" s="11"/>
      <c r="Z37" s="11"/>
      <c r="AA37" s="11"/>
      <c r="AB37" s="11"/>
    </row>
    <row r="38" spans="1:28" ht="22.5" customHeight="1">
      <c r="A38" s="280">
        <v>28</v>
      </c>
      <c r="B38" s="304">
        <v>171576590</v>
      </c>
      <c r="C38" s="281" t="s">
        <v>1132</v>
      </c>
      <c r="D38" s="282" t="s">
        <v>413</v>
      </c>
      <c r="E38" s="283" t="s">
        <v>904</v>
      </c>
      <c r="F38" s="284" t="s">
        <v>1101</v>
      </c>
      <c r="G38" s="285">
        <v>80</v>
      </c>
      <c r="H38" s="286" t="str">
        <f t="shared" si="0"/>
        <v>TỐT</v>
      </c>
      <c r="I38" s="285">
        <f>VLOOKUP(B38,'[2]HK2-1213'!$B$11:$G$42,6,0)</f>
        <v>83</v>
      </c>
      <c r="J38" s="286" t="str">
        <f t="shared" si="0"/>
        <v>TỐT</v>
      </c>
      <c r="K38" s="285">
        <f t="shared" si="1"/>
        <v>81.5</v>
      </c>
      <c r="L38" s="286" t="str">
        <f t="shared" si="0"/>
        <v>TỐT</v>
      </c>
      <c r="M38" s="286"/>
      <c r="O38" s="68"/>
      <c r="P38" s="69"/>
      <c r="Q38" s="70"/>
      <c r="R38" s="7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22.5" customHeight="1">
      <c r="A39" s="280">
        <v>29</v>
      </c>
      <c r="B39" s="304">
        <v>171576603</v>
      </c>
      <c r="C39" s="281" t="s">
        <v>1100</v>
      </c>
      <c r="D39" s="282" t="s">
        <v>505</v>
      </c>
      <c r="E39" s="283" t="s">
        <v>110</v>
      </c>
      <c r="F39" s="284" t="s">
        <v>1101</v>
      </c>
      <c r="G39" s="285">
        <v>70</v>
      </c>
      <c r="H39" s="286" t="str">
        <f t="shared" si="0"/>
        <v>KHÁ</v>
      </c>
      <c r="I39" s="285">
        <f>VLOOKUP(B39,'[2]HK2-1213'!$B$11:$G$42,6,0)</f>
        <v>86</v>
      </c>
      <c r="J39" s="286" t="str">
        <f t="shared" si="0"/>
        <v>TỐT</v>
      </c>
      <c r="K39" s="285">
        <f t="shared" si="1"/>
        <v>78</v>
      </c>
      <c r="L39" s="286" t="str">
        <f t="shared" si="0"/>
        <v>KHÁ</v>
      </c>
      <c r="M39" s="286"/>
      <c r="O39" s="68"/>
      <c r="P39" s="69"/>
      <c r="Q39" s="70"/>
      <c r="R39" s="7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22.5" customHeight="1">
      <c r="A40" s="280">
        <v>30</v>
      </c>
      <c r="B40" s="304">
        <v>171576606</v>
      </c>
      <c r="C40" s="281" t="s">
        <v>1102</v>
      </c>
      <c r="D40" s="282" t="s">
        <v>112</v>
      </c>
      <c r="E40" s="283" t="s">
        <v>677</v>
      </c>
      <c r="F40" s="284" t="s">
        <v>1101</v>
      </c>
      <c r="G40" s="285">
        <v>93</v>
      </c>
      <c r="H40" s="286" t="str">
        <f t="shared" si="0"/>
        <v>X SẮC</v>
      </c>
      <c r="I40" s="285">
        <f>VLOOKUP(B40,'[2]HK2-1213'!$B$11:$G$42,6,0)</f>
        <v>98</v>
      </c>
      <c r="J40" s="286" t="str">
        <f t="shared" si="0"/>
        <v>X SẮC</v>
      </c>
      <c r="K40" s="285">
        <f t="shared" si="1"/>
        <v>95.5</v>
      </c>
      <c r="L40" s="286" t="str">
        <f t="shared" si="0"/>
        <v>X SẮC</v>
      </c>
      <c r="M40" s="286"/>
      <c r="O40" s="68"/>
      <c r="P40" s="69"/>
      <c r="Q40" s="70"/>
      <c r="R40" s="7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22.5" customHeight="1">
      <c r="A41" s="280">
        <v>31</v>
      </c>
      <c r="B41" s="304">
        <v>171576608</v>
      </c>
      <c r="C41" s="281" t="s">
        <v>522</v>
      </c>
      <c r="D41" s="282" t="s">
        <v>28</v>
      </c>
      <c r="E41" s="283" t="s">
        <v>937</v>
      </c>
      <c r="F41" s="284" t="s">
        <v>1101</v>
      </c>
      <c r="G41" s="285">
        <v>100</v>
      </c>
      <c r="H41" s="286" t="str">
        <f t="shared" si="0"/>
        <v>X SẮC</v>
      </c>
      <c r="I41" s="285">
        <f>VLOOKUP(B41,'[2]HK2-1213'!$B$11:$G$42,6,0)</f>
        <v>96</v>
      </c>
      <c r="J41" s="286" t="str">
        <f t="shared" si="0"/>
        <v>X SẮC</v>
      </c>
      <c r="K41" s="285">
        <f t="shared" si="1"/>
        <v>98</v>
      </c>
      <c r="L41" s="286" t="str">
        <f t="shared" si="0"/>
        <v>X SẮC</v>
      </c>
      <c r="M41" s="286"/>
      <c r="O41" s="68"/>
      <c r="P41" s="69"/>
      <c r="Q41" s="70"/>
      <c r="R41" s="7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22.5" customHeight="1">
      <c r="A42" s="280">
        <v>32</v>
      </c>
      <c r="B42" s="304">
        <v>171576609</v>
      </c>
      <c r="C42" s="281" t="s">
        <v>1103</v>
      </c>
      <c r="D42" s="282" t="s">
        <v>28</v>
      </c>
      <c r="E42" s="283" t="s">
        <v>778</v>
      </c>
      <c r="F42" s="284" t="s">
        <v>1101</v>
      </c>
      <c r="G42" s="285">
        <v>80</v>
      </c>
      <c r="H42" s="286" t="str">
        <f t="shared" si="0"/>
        <v>TỐT</v>
      </c>
      <c r="I42" s="285">
        <f>VLOOKUP(B42,'[2]HK2-1213'!$B$11:$G$42,6,0)</f>
        <v>85</v>
      </c>
      <c r="J42" s="286" t="str">
        <f t="shared" si="0"/>
        <v>TỐT</v>
      </c>
      <c r="K42" s="285">
        <f t="shared" si="1"/>
        <v>82.5</v>
      </c>
      <c r="L42" s="286" t="str">
        <f t="shared" si="0"/>
        <v>TỐT</v>
      </c>
      <c r="M42" s="286"/>
      <c r="O42" s="68"/>
      <c r="P42" s="69"/>
      <c r="Q42" s="70"/>
      <c r="R42" s="7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22.5" customHeight="1">
      <c r="A43" s="280">
        <v>33</v>
      </c>
      <c r="B43" s="304">
        <v>171576610</v>
      </c>
      <c r="C43" s="281" t="s">
        <v>1104</v>
      </c>
      <c r="D43" s="282" t="s">
        <v>28</v>
      </c>
      <c r="E43" s="283" t="s">
        <v>992</v>
      </c>
      <c r="F43" s="284" t="s">
        <v>1101</v>
      </c>
      <c r="G43" s="285">
        <v>90</v>
      </c>
      <c r="H43" s="286" t="str">
        <f t="shared" si="0"/>
        <v>X SẮC</v>
      </c>
      <c r="I43" s="285">
        <f>VLOOKUP(B43,'[2]HK2-1213'!$B$11:$G$42,6,0)</f>
        <v>75</v>
      </c>
      <c r="J43" s="286" t="str">
        <f t="shared" si="0"/>
        <v>KHÁ</v>
      </c>
      <c r="K43" s="285">
        <f t="shared" si="1"/>
        <v>82.5</v>
      </c>
      <c r="L43" s="286" t="str">
        <f t="shared" si="0"/>
        <v>TỐT</v>
      </c>
      <c r="M43" s="286"/>
      <c r="O43" s="68"/>
      <c r="P43" s="69"/>
      <c r="Q43" s="70"/>
      <c r="R43" s="7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22.5" customHeight="1">
      <c r="A44" s="280">
        <v>34</v>
      </c>
      <c r="B44" s="304">
        <v>171576611</v>
      </c>
      <c r="C44" s="281" t="s">
        <v>378</v>
      </c>
      <c r="D44" s="282" t="s">
        <v>929</v>
      </c>
      <c r="E44" s="283" t="s">
        <v>1105</v>
      </c>
      <c r="F44" s="284" t="s">
        <v>1101</v>
      </c>
      <c r="G44" s="285">
        <v>0</v>
      </c>
      <c r="H44" s="286" t="str">
        <f t="shared" si="0"/>
        <v>KÉM</v>
      </c>
      <c r="I44" s="285">
        <v>0</v>
      </c>
      <c r="J44" s="286" t="str">
        <f t="shared" si="0"/>
        <v>KÉM</v>
      </c>
      <c r="K44" s="285">
        <f t="shared" si="1"/>
        <v>0</v>
      </c>
      <c r="L44" s="286" t="str">
        <f t="shared" si="0"/>
        <v>KÉM</v>
      </c>
      <c r="M44" s="286" t="s">
        <v>1954</v>
      </c>
      <c r="O44" s="68" t="s">
        <v>2465</v>
      </c>
      <c r="P44" s="69"/>
      <c r="Q44" s="70"/>
      <c r="R44" s="7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22.5" customHeight="1">
      <c r="A45" s="280">
        <v>35</v>
      </c>
      <c r="B45" s="304">
        <v>171576612</v>
      </c>
      <c r="C45" s="281" t="s">
        <v>151</v>
      </c>
      <c r="D45" s="282" t="s">
        <v>1106</v>
      </c>
      <c r="E45" s="283" t="s">
        <v>917</v>
      </c>
      <c r="F45" s="284" t="s">
        <v>1101</v>
      </c>
      <c r="G45" s="285">
        <v>83</v>
      </c>
      <c r="H45" s="286" t="str">
        <f t="shared" si="0"/>
        <v>TỐT</v>
      </c>
      <c r="I45" s="285">
        <f>VLOOKUP(B45,'[2]HK2-1213'!$B$11:$G$42,6,0)</f>
        <v>88</v>
      </c>
      <c r="J45" s="286" t="str">
        <f t="shared" si="0"/>
        <v>TỐT</v>
      </c>
      <c r="K45" s="285">
        <f t="shared" si="1"/>
        <v>85.5</v>
      </c>
      <c r="L45" s="286" t="str">
        <f t="shared" si="0"/>
        <v>TỐT</v>
      </c>
      <c r="M45" s="286"/>
      <c r="O45" s="68"/>
      <c r="P45" s="69"/>
      <c r="Q45" s="70"/>
      <c r="R45" s="7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22.5" customHeight="1">
      <c r="A46" s="280">
        <v>36</v>
      </c>
      <c r="B46" s="304">
        <v>171576613</v>
      </c>
      <c r="C46" s="281" t="s">
        <v>234</v>
      </c>
      <c r="D46" s="282" t="s">
        <v>148</v>
      </c>
      <c r="E46" s="283" t="s">
        <v>1107</v>
      </c>
      <c r="F46" s="284" t="s">
        <v>1101</v>
      </c>
      <c r="G46" s="285">
        <v>70</v>
      </c>
      <c r="H46" s="286" t="str">
        <f t="shared" si="0"/>
        <v>KHÁ</v>
      </c>
      <c r="I46" s="285">
        <f>VLOOKUP(B46,'[2]HK2-1213'!$B$11:$G$42,6,0)</f>
        <v>89</v>
      </c>
      <c r="J46" s="286" t="str">
        <f t="shared" si="0"/>
        <v>TỐT</v>
      </c>
      <c r="K46" s="285">
        <f t="shared" si="1"/>
        <v>79.5</v>
      </c>
      <c r="L46" s="286" t="str">
        <f t="shared" si="0"/>
        <v>KHÁ</v>
      </c>
      <c r="M46" s="286"/>
      <c r="O46" s="68"/>
      <c r="P46" s="69"/>
      <c r="Q46" s="70"/>
      <c r="R46" s="7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22.5" customHeight="1">
      <c r="A47" s="280">
        <v>37</v>
      </c>
      <c r="B47" s="304">
        <v>171576614</v>
      </c>
      <c r="C47" s="281" t="s">
        <v>203</v>
      </c>
      <c r="D47" s="282" t="s">
        <v>162</v>
      </c>
      <c r="E47" s="283" t="s">
        <v>690</v>
      </c>
      <c r="F47" s="284" t="s">
        <v>1101</v>
      </c>
      <c r="G47" s="285">
        <v>90</v>
      </c>
      <c r="H47" s="286" t="str">
        <f t="shared" si="0"/>
        <v>X SẮC</v>
      </c>
      <c r="I47" s="285">
        <f>VLOOKUP(B47,'[2]HK2-1213'!$B$11:$G$42,6,0)</f>
        <v>75</v>
      </c>
      <c r="J47" s="286" t="str">
        <f t="shared" si="0"/>
        <v>KHÁ</v>
      </c>
      <c r="K47" s="285">
        <f t="shared" si="1"/>
        <v>82.5</v>
      </c>
      <c r="L47" s="286" t="str">
        <f t="shared" si="0"/>
        <v>TỐT</v>
      </c>
      <c r="M47" s="286"/>
      <c r="O47" s="68"/>
      <c r="P47" s="69"/>
      <c r="Q47" s="70"/>
      <c r="R47" s="7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22.5" customHeight="1">
      <c r="A48" s="280">
        <v>38</v>
      </c>
      <c r="B48" s="304">
        <v>171576616</v>
      </c>
      <c r="C48" s="281" t="s">
        <v>1108</v>
      </c>
      <c r="D48" s="282" t="s">
        <v>579</v>
      </c>
      <c r="E48" s="283" t="s">
        <v>766</v>
      </c>
      <c r="F48" s="284" t="s">
        <v>1101</v>
      </c>
      <c r="G48" s="285">
        <v>80</v>
      </c>
      <c r="H48" s="286" t="str">
        <f t="shared" si="0"/>
        <v>TỐT</v>
      </c>
      <c r="I48" s="285">
        <f>VLOOKUP(B48,'[2]HK2-1213'!$B$11:$G$42,6,0)</f>
        <v>88</v>
      </c>
      <c r="J48" s="286" t="str">
        <f t="shared" si="0"/>
        <v>TỐT</v>
      </c>
      <c r="K48" s="285">
        <f t="shared" si="1"/>
        <v>84</v>
      </c>
      <c r="L48" s="286" t="str">
        <f t="shared" si="0"/>
        <v>TỐT</v>
      </c>
      <c r="M48" s="286"/>
      <c r="O48" s="68"/>
      <c r="P48" s="69"/>
      <c r="Q48" s="70"/>
      <c r="R48" s="7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22.5" customHeight="1">
      <c r="A49" s="280">
        <v>39</v>
      </c>
      <c r="B49" s="304">
        <v>171576618</v>
      </c>
      <c r="C49" s="281" t="s">
        <v>1109</v>
      </c>
      <c r="D49" s="282" t="s">
        <v>579</v>
      </c>
      <c r="E49" s="283" t="s">
        <v>580</v>
      </c>
      <c r="F49" s="284" t="s">
        <v>1101</v>
      </c>
      <c r="G49" s="285">
        <v>70</v>
      </c>
      <c r="H49" s="286" t="str">
        <f t="shared" si="0"/>
        <v>KHÁ</v>
      </c>
      <c r="I49" s="285">
        <f>VLOOKUP(B49,'[2]HK2-1213'!$B$11:$G$42,6,0)</f>
        <v>85</v>
      </c>
      <c r="J49" s="286" t="str">
        <f t="shared" si="0"/>
        <v>TỐT</v>
      </c>
      <c r="K49" s="285">
        <f t="shared" si="1"/>
        <v>77.5</v>
      </c>
      <c r="L49" s="286" t="str">
        <f t="shared" si="0"/>
        <v>KHÁ</v>
      </c>
      <c r="M49" s="286"/>
      <c r="O49" s="68" t="s">
        <v>2470</v>
      </c>
      <c r="P49" s="69"/>
      <c r="Q49" s="70"/>
      <c r="R49" s="7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22.5" customHeight="1">
      <c r="A50" s="280">
        <v>40</v>
      </c>
      <c r="B50" s="304">
        <v>171576619</v>
      </c>
      <c r="C50" s="281" t="s">
        <v>1110</v>
      </c>
      <c r="D50" s="282" t="s">
        <v>579</v>
      </c>
      <c r="E50" s="283" t="s">
        <v>1111</v>
      </c>
      <c r="F50" s="284" t="s">
        <v>1101</v>
      </c>
      <c r="G50" s="285">
        <v>80</v>
      </c>
      <c r="H50" s="286" t="str">
        <f t="shared" si="0"/>
        <v>TỐT</v>
      </c>
      <c r="I50" s="285">
        <f>VLOOKUP(B50,'[2]HK2-1213'!$B$11:$G$42,6,0)</f>
        <v>88</v>
      </c>
      <c r="J50" s="286" t="str">
        <f t="shared" si="0"/>
        <v>TỐT</v>
      </c>
      <c r="K50" s="285">
        <f t="shared" si="1"/>
        <v>84</v>
      </c>
      <c r="L50" s="286" t="str">
        <f t="shared" si="0"/>
        <v>TỐT</v>
      </c>
      <c r="M50" s="286"/>
      <c r="O50" s="68"/>
      <c r="P50" s="69"/>
      <c r="Q50" s="70"/>
      <c r="R50" s="7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22.5" customHeight="1">
      <c r="A51" s="280">
        <v>41</v>
      </c>
      <c r="B51" s="304">
        <v>171576620</v>
      </c>
      <c r="C51" s="281" t="s">
        <v>1112</v>
      </c>
      <c r="D51" s="282" t="s">
        <v>322</v>
      </c>
      <c r="E51" s="283" t="s">
        <v>1113</v>
      </c>
      <c r="F51" s="284" t="s">
        <v>1101</v>
      </c>
      <c r="G51" s="285">
        <v>90</v>
      </c>
      <c r="H51" s="286" t="str">
        <f t="shared" si="0"/>
        <v>X SẮC</v>
      </c>
      <c r="I51" s="285">
        <f>VLOOKUP(B51,'[2]HK2-1213'!$B$11:$G$42,6,0)</f>
        <v>80</v>
      </c>
      <c r="J51" s="286" t="str">
        <f t="shared" si="0"/>
        <v>TỐT</v>
      </c>
      <c r="K51" s="285">
        <f t="shared" si="1"/>
        <v>85</v>
      </c>
      <c r="L51" s="286" t="str">
        <f t="shared" si="0"/>
        <v>TỐT</v>
      </c>
      <c r="M51" s="286"/>
      <c r="O51" s="68"/>
      <c r="P51" s="69"/>
      <c r="Q51" s="70"/>
      <c r="R51" s="7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22.5" customHeight="1">
      <c r="A52" s="280">
        <v>42</v>
      </c>
      <c r="B52" s="304">
        <v>171576621</v>
      </c>
      <c r="C52" s="281" t="s">
        <v>1114</v>
      </c>
      <c r="D52" s="282" t="s">
        <v>332</v>
      </c>
      <c r="E52" s="283" t="s">
        <v>900</v>
      </c>
      <c r="F52" s="284" t="s">
        <v>1101</v>
      </c>
      <c r="G52" s="285">
        <v>80</v>
      </c>
      <c r="H52" s="286" t="str">
        <f t="shared" si="0"/>
        <v>TỐT</v>
      </c>
      <c r="I52" s="285">
        <f>VLOOKUP(B52,'[2]HK2-1213'!$B$11:$G$42,6,0)</f>
        <v>85</v>
      </c>
      <c r="J52" s="286" t="str">
        <f t="shared" si="0"/>
        <v>TỐT</v>
      </c>
      <c r="K52" s="285">
        <f t="shared" si="1"/>
        <v>82.5</v>
      </c>
      <c r="L52" s="286" t="str">
        <f t="shared" si="0"/>
        <v>TỐT</v>
      </c>
      <c r="M52" s="286"/>
      <c r="O52" s="68"/>
      <c r="P52" s="69"/>
      <c r="Q52" s="70"/>
      <c r="R52" s="7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22.5" customHeight="1">
      <c r="A53" s="280">
        <v>43</v>
      </c>
      <c r="B53" s="304">
        <v>171576622</v>
      </c>
      <c r="C53" s="281" t="s">
        <v>489</v>
      </c>
      <c r="D53" s="282" t="s">
        <v>332</v>
      </c>
      <c r="E53" s="283" t="s">
        <v>677</v>
      </c>
      <c r="F53" s="284" t="s">
        <v>1101</v>
      </c>
      <c r="G53" s="285">
        <v>83</v>
      </c>
      <c r="H53" s="286" t="str">
        <f t="shared" si="0"/>
        <v>TỐT</v>
      </c>
      <c r="I53" s="285">
        <f>VLOOKUP(B53,'[2]HK2-1213'!$B$11:$G$42,6,0)</f>
        <v>88</v>
      </c>
      <c r="J53" s="286" t="str">
        <f t="shared" si="0"/>
        <v>TỐT</v>
      </c>
      <c r="K53" s="285">
        <f t="shared" si="1"/>
        <v>85.5</v>
      </c>
      <c r="L53" s="286" t="str">
        <f t="shared" si="0"/>
        <v>TỐT</v>
      </c>
      <c r="M53" s="286"/>
      <c r="O53" s="68"/>
      <c r="P53" s="69"/>
      <c r="Q53" s="70"/>
      <c r="R53" s="7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22.5" customHeight="1">
      <c r="A54" s="280">
        <v>44</v>
      </c>
      <c r="B54" s="304">
        <v>171576623</v>
      </c>
      <c r="C54" s="281" t="s">
        <v>930</v>
      </c>
      <c r="D54" s="282" t="s">
        <v>332</v>
      </c>
      <c r="E54" s="283" t="s">
        <v>1115</v>
      </c>
      <c r="F54" s="284" t="s">
        <v>1101</v>
      </c>
      <c r="G54" s="285">
        <v>70</v>
      </c>
      <c r="H54" s="286" t="str">
        <f t="shared" si="0"/>
        <v>KHÁ</v>
      </c>
      <c r="I54" s="285">
        <f>VLOOKUP(B54,'[2]HK2-1213'!$B$11:$G$42,6,0)</f>
        <v>80</v>
      </c>
      <c r="J54" s="286" t="str">
        <f t="shared" si="0"/>
        <v>TỐT</v>
      </c>
      <c r="K54" s="285">
        <f t="shared" si="1"/>
        <v>75</v>
      </c>
      <c r="L54" s="286" t="str">
        <f t="shared" si="0"/>
        <v>KHÁ</v>
      </c>
      <c r="M54" s="286"/>
      <c r="O54" s="68"/>
      <c r="P54" s="69"/>
      <c r="Q54" s="70"/>
      <c r="R54" s="7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22.5" customHeight="1">
      <c r="A55" s="280">
        <v>45</v>
      </c>
      <c r="B55" s="304">
        <v>171576626</v>
      </c>
      <c r="C55" s="281" t="s">
        <v>37</v>
      </c>
      <c r="D55" s="282" t="s">
        <v>193</v>
      </c>
      <c r="E55" s="283" t="s">
        <v>717</v>
      </c>
      <c r="F55" s="284" t="s">
        <v>1101</v>
      </c>
      <c r="G55" s="285">
        <v>60</v>
      </c>
      <c r="H55" s="286" t="str">
        <f t="shared" si="0"/>
        <v>TB KHÁ</v>
      </c>
      <c r="I55" s="285">
        <f>VLOOKUP(B55,'[2]HK2-1213'!$B$11:$G$42,6,0)</f>
        <v>0</v>
      </c>
      <c r="J55" s="286" t="str">
        <f t="shared" si="0"/>
        <v>KÉM</v>
      </c>
      <c r="K55" s="285">
        <f t="shared" si="1"/>
        <v>30</v>
      </c>
      <c r="L55" s="286" t="str">
        <f t="shared" si="0"/>
        <v>KÉM</v>
      </c>
      <c r="M55" s="286"/>
      <c r="O55" s="68"/>
      <c r="P55" s="69"/>
      <c r="Q55" s="70"/>
      <c r="R55" s="7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22.5" customHeight="1">
      <c r="A56" s="280">
        <v>46</v>
      </c>
      <c r="B56" s="304">
        <v>171576627</v>
      </c>
      <c r="C56" s="281" t="s">
        <v>1116</v>
      </c>
      <c r="D56" s="282" t="s">
        <v>193</v>
      </c>
      <c r="E56" s="283" t="s">
        <v>321</v>
      </c>
      <c r="F56" s="284" t="s">
        <v>1101</v>
      </c>
      <c r="G56" s="285">
        <v>85</v>
      </c>
      <c r="H56" s="286" t="str">
        <f t="shared" si="0"/>
        <v>TỐT</v>
      </c>
      <c r="I56" s="285">
        <f>VLOOKUP(B56,'[2]HK2-1213'!$B$11:$G$42,6,0)</f>
        <v>83</v>
      </c>
      <c r="J56" s="286" t="str">
        <f t="shared" si="0"/>
        <v>TỐT</v>
      </c>
      <c r="K56" s="285">
        <f t="shared" si="1"/>
        <v>84</v>
      </c>
      <c r="L56" s="286" t="str">
        <f t="shared" si="0"/>
        <v>TỐT</v>
      </c>
      <c r="M56" s="286"/>
      <c r="O56" s="68"/>
      <c r="P56" s="69"/>
      <c r="Q56" s="70"/>
      <c r="R56" s="7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22.5" customHeight="1">
      <c r="A57" s="280">
        <v>47</v>
      </c>
      <c r="B57" s="304">
        <v>171576628</v>
      </c>
      <c r="C57" s="281" t="s">
        <v>384</v>
      </c>
      <c r="D57" s="282" t="s">
        <v>280</v>
      </c>
      <c r="E57" s="283" t="s">
        <v>1117</v>
      </c>
      <c r="F57" s="284" t="s">
        <v>1101</v>
      </c>
      <c r="G57" s="285">
        <v>88</v>
      </c>
      <c r="H57" s="286" t="str">
        <f t="shared" si="0"/>
        <v>TỐT</v>
      </c>
      <c r="I57" s="285">
        <f>VLOOKUP(B57,'[2]HK2-1213'!$B$11:$G$42,6,0)</f>
        <v>83</v>
      </c>
      <c r="J57" s="286" t="str">
        <f t="shared" si="0"/>
        <v>TỐT</v>
      </c>
      <c r="K57" s="285">
        <f t="shared" si="1"/>
        <v>85.5</v>
      </c>
      <c r="L57" s="286" t="str">
        <f t="shared" si="0"/>
        <v>TỐT</v>
      </c>
      <c r="M57" s="286"/>
      <c r="O57" s="68"/>
      <c r="P57" s="69"/>
      <c r="Q57" s="70"/>
      <c r="R57" s="7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22.5" customHeight="1">
      <c r="A58" s="280">
        <v>48</v>
      </c>
      <c r="B58" s="304">
        <v>171576629</v>
      </c>
      <c r="C58" s="281" t="s">
        <v>1118</v>
      </c>
      <c r="D58" s="282" t="s">
        <v>888</v>
      </c>
      <c r="E58" s="283" t="s">
        <v>147</v>
      </c>
      <c r="F58" s="284" t="s">
        <v>1101</v>
      </c>
      <c r="G58" s="285">
        <v>93</v>
      </c>
      <c r="H58" s="286" t="str">
        <f t="shared" si="0"/>
        <v>X SẮC</v>
      </c>
      <c r="I58" s="285">
        <f>VLOOKUP(B58,'[2]HK2-1213'!$B$11:$G$42,6,0)</f>
        <v>93</v>
      </c>
      <c r="J58" s="286" t="str">
        <f t="shared" si="0"/>
        <v>X SẮC</v>
      </c>
      <c r="K58" s="285">
        <f t="shared" si="1"/>
        <v>93</v>
      </c>
      <c r="L58" s="286" t="str">
        <f t="shared" si="0"/>
        <v>X SẮC</v>
      </c>
      <c r="M58" s="286"/>
      <c r="O58" s="68"/>
      <c r="P58" s="69"/>
      <c r="Q58" s="70"/>
      <c r="R58" s="7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22.5" customHeight="1">
      <c r="A59" s="280">
        <v>49</v>
      </c>
      <c r="B59" s="304">
        <v>171576630</v>
      </c>
      <c r="C59" s="281" t="s">
        <v>107</v>
      </c>
      <c r="D59" s="282" t="s">
        <v>50</v>
      </c>
      <c r="E59" s="283" t="s">
        <v>1119</v>
      </c>
      <c r="F59" s="284" t="s">
        <v>1101</v>
      </c>
      <c r="G59" s="285">
        <v>85</v>
      </c>
      <c r="H59" s="286" t="str">
        <f t="shared" si="0"/>
        <v>TỐT</v>
      </c>
      <c r="I59" s="285">
        <f>VLOOKUP(B59,'[2]HK2-1213'!$B$11:$G$42,6,0)</f>
        <v>89</v>
      </c>
      <c r="J59" s="286" t="str">
        <f t="shared" si="0"/>
        <v>TỐT</v>
      </c>
      <c r="K59" s="285">
        <f t="shared" si="1"/>
        <v>87</v>
      </c>
      <c r="L59" s="286" t="str">
        <f t="shared" si="0"/>
        <v>TỐT</v>
      </c>
      <c r="M59" s="286"/>
      <c r="O59" s="68"/>
      <c r="P59" s="69"/>
      <c r="Q59" s="70"/>
      <c r="R59" s="7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22.5" customHeight="1">
      <c r="A60" s="280">
        <v>50</v>
      </c>
      <c r="B60" s="304">
        <v>171576631</v>
      </c>
      <c r="C60" s="281" t="s">
        <v>1120</v>
      </c>
      <c r="D60" s="282" t="s">
        <v>295</v>
      </c>
      <c r="E60" s="283" t="s">
        <v>1121</v>
      </c>
      <c r="F60" s="284" t="s">
        <v>1101</v>
      </c>
      <c r="G60" s="285">
        <v>0</v>
      </c>
      <c r="H60" s="286" t="str">
        <f t="shared" si="0"/>
        <v>KÉM</v>
      </c>
      <c r="I60" s="285">
        <f>VLOOKUP(B60,'[2]HK2-1213'!$B$11:$G$42,6,0)</f>
        <v>0</v>
      </c>
      <c r="J60" s="286" t="str">
        <f t="shared" si="0"/>
        <v>KÉM</v>
      </c>
      <c r="K60" s="285">
        <f t="shared" si="1"/>
        <v>0</v>
      </c>
      <c r="L60" s="286" t="str">
        <f t="shared" si="0"/>
        <v>KÉM</v>
      </c>
      <c r="M60" s="286" t="s">
        <v>1954</v>
      </c>
      <c r="O60" s="68" t="s">
        <v>2467</v>
      </c>
      <c r="P60" s="69"/>
      <c r="Q60" s="70"/>
      <c r="R60" s="7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22.5" customHeight="1">
      <c r="A61" s="280">
        <v>51</v>
      </c>
      <c r="B61" s="304">
        <v>171576632</v>
      </c>
      <c r="C61" s="281" t="s">
        <v>1122</v>
      </c>
      <c r="D61" s="282" t="s">
        <v>295</v>
      </c>
      <c r="E61" s="283" t="s">
        <v>900</v>
      </c>
      <c r="F61" s="284" t="s">
        <v>1101</v>
      </c>
      <c r="G61" s="285">
        <v>65</v>
      </c>
      <c r="H61" s="286" t="str">
        <f t="shared" si="0"/>
        <v>TB KHÁ</v>
      </c>
      <c r="I61" s="285">
        <f>VLOOKUP(B61,'[2]HK2-1213'!$B$11:$G$42,6,0)</f>
        <v>83</v>
      </c>
      <c r="J61" s="286" t="str">
        <f t="shared" si="0"/>
        <v>TỐT</v>
      </c>
      <c r="K61" s="285">
        <f t="shared" si="1"/>
        <v>74</v>
      </c>
      <c r="L61" s="286" t="str">
        <f t="shared" si="0"/>
        <v>KHÁ</v>
      </c>
      <c r="M61" s="286"/>
      <c r="O61" s="68"/>
      <c r="P61" s="69"/>
      <c r="Q61" s="70"/>
      <c r="R61" s="7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22.5" customHeight="1">
      <c r="A62" s="280">
        <v>52</v>
      </c>
      <c r="B62" s="304">
        <v>171576633</v>
      </c>
      <c r="C62" s="281" t="s">
        <v>357</v>
      </c>
      <c r="D62" s="282" t="s">
        <v>113</v>
      </c>
      <c r="E62" s="283" t="s">
        <v>338</v>
      </c>
      <c r="F62" s="284" t="s">
        <v>1101</v>
      </c>
      <c r="G62" s="285">
        <v>65</v>
      </c>
      <c r="H62" s="286" t="str">
        <f t="shared" si="0"/>
        <v>TB KHÁ</v>
      </c>
      <c r="I62" s="285">
        <f>VLOOKUP(B62,'[2]HK2-1213'!$B$11:$G$42,6,0)</f>
        <v>85</v>
      </c>
      <c r="J62" s="286" t="str">
        <f t="shared" si="0"/>
        <v>TỐT</v>
      </c>
      <c r="K62" s="285">
        <f t="shared" si="1"/>
        <v>75</v>
      </c>
      <c r="L62" s="286" t="str">
        <f t="shared" si="0"/>
        <v>KHÁ</v>
      </c>
      <c r="M62" s="286"/>
      <c r="O62" s="68"/>
      <c r="P62" s="69"/>
      <c r="Q62" s="70"/>
      <c r="R62" s="7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22.5" customHeight="1">
      <c r="A63" s="280">
        <v>53</v>
      </c>
      <c r="B63" s="304">
        <v>171576636</v>
      </c>
      <c r="C63" s="281" t="s">
        <v>1123</v>
      </c>
      <c r="D63" s="282" t="s">
        <v>97</v>
      </c>
      <c r="E63" s="283" t="s">
        <v>994</v>
      </c>
      <c r="F63" s="284" t="s">
        <v>1101</v>
      </c>
      <c r="G63" s="285">
        <v>85</v>
      </c>
      <c r="H63" s="286" t="str">
        <f t="shared" si="0"/>
        <v>TỐT</v>
      </c>
      <c r="I63" s="285">
        <f>VLOOKUP(B63,'[2]HK2-1213'!$B$11:$G$42,6,0)</f>
        <v>83</v>
      </c>
      <c r="J63" s="286" t="str">
        <f t="shared" si="0"/>
        <v>TỐT</v>
      </c>
      <c r="K63" s="285">
        <f t="shared" si="1"/>
        <v>84</v>
      </c>
      <c r="L63" s="286" t="str">
        <f t="shared" si="0"/>
        <v>TỐT</v>
      </c>
      <c r="M63" s="286"/>
      <c r="O63" s="68"/>
      <c r="P63" s="69"/>
      <c r="Q63" s="70"/>
      <c r="R63" s="7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22.5" customHeight="1">
      <c r="A64" s="280">
        <v>54</v>
      </c>
      <c r="B64" s="304">
        <v>171576653</v>
      </c>
      <c r="C64" s="281" t="s">
        <v>239</v>
      </c>
      <c r="D64" s="282" t="s">
        <v>593</v>
      </c>
      <c r="E64" s="283" t="s">
        <v>1124</v>
      </c>
      <c r="F64" s="284" t="s">
        <v>1101</v>
      </c>
      <c r="G64" s="285">
        <v>80</v>
      </c>
      <c r="H64" s="286" t="str">
        <f t="shared" si="0"/>
        <v>TỐT</v>
      </c>
      <c r="I64" s="285">
        <f>VLOOKUP(B64,'[2]HK2-1213'!$B$11:$G$42,6,0)</f>
        <v>85</v>
      </c>
      <c r="J64" s="286" t="str">
        <f t="shared" si="0"/>
        <v>TỐT</v>
      </c>
      <c r="K64" s="285">
        <f t="shared" si="1"/>
        <v>82.5</v>
      </c>
      <c r="L64" s="286" t="str">
        <f t="shared" si="0"/>
        <v>TỐT</v>
      </c>
      <c r="M64" s="286"/>
      <c r="O64" s="68"/>
      <c r="P64" s="69"/>
      <c r="Q64" s="70"/>
      <c r="R64" s="7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22.5" customHeight="1">
      <c r="A65" s="280">
        <v>55</v>
      </c>
      <c r="B65" s="304">
        <v>171576656</v>
      </c>
      <c r="C65" s="281" t="s">
        <v>1125</v>
      </c>
      <c r="D65" s="282" t="s">
        <v>260</v>
      </c>
      <c r="E65" s="283" t="s">
        <v>660</v>
      </c>
      <c r="F65" s="284" t="s">
        <v>1101</v>
      </c>
      <c r="G65" s="285">
        <v>85</v>
      </c>
      <c r="H65" s="286" t="str">
        <f t="shared" si="0"/>
        <v>TỐT</v>
      </c>
      <c r="I65" s="285">
        <f>VLOOKUP(B65,'[2]HK2-1213'!$B$11:$G$42,6,0)</f>
        <v>85</v>
      </c>
      <c r="J65" s="286" t="str">
        <f t="shared" si="0"/>
        <v>TỐT</v>
      </c>
      <c r="K65" s="285">
        <f t="shared" si="1"/>
        <v>85</v>
      </c>
      <c r="L65" s="286" t="str">
        <f t="shared" si="0"/>
        <v>TỐT</v>
      </c>
      <c r="M65" s="286"/>
      <c r="O65" s="68"/>
      <c r="P65" s="69"/>
      <c r="Q65" s="70"/>
      <c r="R65" s="7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22.5" customHeight="1">
      <c r="A66" s="280">
        <v>56</v>
      </c>
      <c r="B66" s="304">
        <v>171576658</v>
      </c>
      <c r="C66" s="281" t="s">
        <v>1126</v>
      </c>
      <c r="D66" s="282" t="s">
        <v>42</v>
      </c>
      <c r="E66" s="283" t="s">
        <v>952</v>
      </c>
      <c r="F66" s="284" t="s">
        <v>1101</v>
      </c>
      <c r="G66" s="285">
        <v>90</v>
      </c>
      <c r="H66" s="286" t="str">
        <f t="shared" si="0"/>
        <v>X SẮC</v>
      </c>
      <c r="I66" s="285">
        <f>VLOOKUP(B66,'[2]HK2-1213'!$B$11:$G$42,6,0)</f>
        <v>88</v>
      </c>
      <c r="J66" s="286" t="str">
        <f t="shared" si="0"/>
        <v>TỐT</v>
      </c>
      <c r="K66" s="285">
        <f t="shared" si="1"/>
        <v>89</v>
      </c>
      <c r="L66" s="286" t="str">
        <f t="shared" si="0"/>
        <v>TỐT</v>
      </c>
      <c r="M66" s="286"/>
      <c r="O66" s="68"/>
      <c r="P66" s="69"/>
      <c r="Q66" s="70"/>
      <c r="R66" s="7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22.5" customHeight="1">
      <c r="A67" s="280">
        <v>57</v>
      </c>
      <c r="B67" s="304">
        <v>171576664</v>
      </c>
      <c r="C67" s="281" t="s">
        <v>1127</v>
      </c>
      <c r="D67" s="282" t="s">
        <v>54</v>
      </c>
      <c r="E67" s="283" t="s">
        <v>867</v>
      </c>
      <c r="F67" s="284" t="s">
        <v>1101</v>
      </c>
      <c r="G67" s="285">
        <v>90</v>
      </c>
      <c r="H67" s="286" t="str">
        <f t="shared" si="0"/>
        <v>X SẮC</v>
      </c>
      <c r="I67" s="285">
        <f>VLOOKUP(B67,'[2]HK2-1213'!$B$11:$G$42,6,0)</f>
        <v>98</v>
      </c>
      <c r="J67" s="286" t="str">
        <f t="shared" si="0"/>
        <v>X SẮC</v>
      </c>
      <c r="K67" s="285">
        <f t="shared" si="1"/>
        <v>94</v>
      </c>
      <c r="L67" s="286" t="str">
        <f t="shared" si="0"/>
        <v>X SẮC</v>
      </c>
      <c r="M67" s="286"/>
      <c r="O67" s="68"/>
      <c r="P67" s="69"/>
      <c r="Q67" s="70"/>
      <c r="R67" s="7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22.5" customHeight="1">
      <c r="A68" s="280">
        <v>58</v>
      </c>
      <c r="B68" s="304">
        <v>171578864</v>
      </c>
      <c r="C68" s="281" t="s">
        <v>742</v>
      </c>
      <c r="D68" s="282" t="s">
        <v>195</v>
      </c>
      <c r="E68" s="283" t="s">
        <v>315</v>
      </c>
      <c r="F68" s="284" t="s">
        <v>1101</v>
      </c>
      <c r="G68" s="285">
        <v>80</v>
      </c>
      <c r="H68" s="286" t="str">
        <f t="shared" si="0"/>
        <v>TỐT</v>
      </c>
      <c r="I68" s="285">
        <f>VLOOKUP(B68,'[2]HK2-1213'!$B$11:$G$42,6,0)</f>
        <v>88</v>
      </c>
      <c r="J68" s="286" t="str">
        <f t="shared" si="0"/>
        <v>TỐT</v>
      </c>
      <c r="K68" s="285">
        <f t="shared" si="1"/>
        <v>84</v>
      </c>
      <c r="L68" s="286" t="str">
        <f t="shared" si="0"/>
        <v>TỐT</v>
      </c>
      <c r="M68" s="286"/>
      <c r="O68" s="68"/>
      <c r="P68" s="69"/>
      <c r="Q68" s="70"/>
      <c r="R68" s="7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22.5" customHeight="1">
      <c r="A69" s="280">
        <v>59</v>
      </c>
      <c r="B69" s="304">
        <v>171578865</v>
      </c>
      <c r="C69" s="281" t="s">
        <v>1128</v>
      </c>
      <c r="D69" s="282" t="s">
        <v>97</v>
      </c>
      <c r="E69" s="283" t="s">
        <v>1129</v>
      </c>
      <c r="F69" s="284" t="s">
        <v>1101</v>
      </c>
      <c r="G69" s="285">
        <v>90</v>
      </c>
      <c r="H69" s="286" t="str">
        <f t="shared" si="0"/>
        <v>X SẮC</v>
      </c>
      <c r="I69" s="285">
        <f>VLOOKUP(B69,'[2]HK2-1213'!$B$11:$G$42,6,0)</f>
        <v>88</v>
      </c>
      <c r="J69" s="286" t="str">
        <f t="shared" si="0"/>
        <v>TỐT</v>
      </c>
      <c r="K69" s="285">
        <f t="shared" si="1"/>
        <v>89</v>
      </c>
      <c r="L69" s="286" t="str">
        <f t="shared" si="0"/>
        <v>TỐT</v>
      </c>
      <c r="M69" s="286"/>
      <c r="O69" s="68"/>
      <c r="P69" s="69"/>
      <c r="Q69" s="70"/>
      <c r="R69" s="7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22.5" customHeight="1">
      <c r="A70" s="280">
        <v>60</v>
      </c>
      <c r="B70" s="304">
        <v>171578866</v>
      </c>
      <c r="C70" s="281" t="s">
        <v>1130</v>
      </c>
      <c r="D70" s="282" t="s">
        <v>162</v>
      </c>
      <c r="E70" s="283" t="s">
        <v>1131</v>
      </c>
      <c r="F70" s="284" t="s">
        <v>1101</v>
      </c>
      <c r="G70" s="285">
        <v>93</v>
      </c>
      <c r="H70" s="286" t="str">
        <f t="shared" si="0"/>
        <v>X SẮC</v>
      </c>
      <c r="I70" s="285">
        <f>VLOOKUP(B70,'[2]HK2-1213'!$B$11:$G$42,6,0)</f>
        <v>88</v>
      </c>
      <c r="J70" s="286" t="str">
        <f t="shared" si="0"/>
        <v>TỐT</v>
      </c>
      <c r="K70" s="285">
        <f t="shared" si="1"/>
        <v>90.5</v>
      </c>
      <c r="L70" s="286" t="str">
        <f t="shared" si="0"/>
        <v>X SẮC</v>
      </c>
      <c r="M70" s="286"/>
      <c r="O70" s="68"/>
      <c r="P70" s="69"/>
      <c r="Q70" s="70"/>
      <c r="R70" s="71"/>
      <c r="S70" s="11"/>
      <c r="T70" s="11"/>
      <c r="U70" s="11"/>
      <c r="V70" s="75"/>
      <c r="W70" s="11"/>
      <c r="X70" s="11"/>
      <c r="Y70" s="11"/>
      <c r="Z70" s="11"/>
      <c r="AA70" s="11"/>
      <c r="AB70" s="11"/>
    </row>
    <row r="71" spans="1:28" ht="22.5" customHeight="1">
      <c r="A71" s="280">
        <v>61</v>
      </c>
      <c r="B71" s="304">
        <v>171575478</v>
      </c>
      <c r="C71" s="281" t="s">
        <v>916</v>
      </c>
      <c r="D71" s="282" t="s">
        <v>416</v>
      </c>
      <c r="E71" s="283" t="s">
        <v>1133</v>
      </c>
      <c r="F71" s="284" t="s">
        <v>1134</v>
      </c>
      <c r="G71" s="285">
        <v>80</v>
      </c>
      <c r="H71" s="286" t="str">
        <f t="shared" si="0"/>
        <v>TỐT</v>
      </c>
      <c r="I71" s="285">
        <f>VLOOKUP(B71,'[3]Sheet1'!$D$10:$I$35,6,0)</f>
        <v>84</v>
      </c>
      <c r="J71" s="286" t="str">
        <f t="shared" si="0"/>
        <v>TỐT</v>
      </c>
      <c r="K71" s="285">
        <f t="shared" si="1"/>
        <v>82</v>
      </c>
      <c r="L71" s="286" t="str">
        <f t="shared" si="0"/>
        <v>TỐT</v>
      </c>
      <c r="M71" s="286"/>
      <c r="O71" s="76"/>
      <c r="P71" s="77"/>
      <c r="Q71" s="78"/>
      <c r="R71" s="79"/>
      <c r="S71" s="11"/>
      <c r="T71" s="11"/>
      <c r="U71" s="11"/>
      <c r="V71" s="11"/>
      <c r="W71" s="11"/>
      <c r="X71" s="75"/>
      <c r="Y71" s="19"/>
      <c r="Z71" s="11"/>
      <c r="AA71" s="80"/>
      <c r="AB71" s="11"/>
    </row>
    <row r="72" spans="1:28" ht="22.5" customHeight="1">
      <c r="A72" s="280">
        <v>62</v>
      </c>
      <c r="B72" s="304">
        <v>171575596</v>
      </c>
      <c r="C72" s="281" t="s">
        <v>1135</v>
      </c>
      <c r="D72" s="282" t="s">
        <v>28</v>
      </c>
      <c r="E72" s="283" t="s">
        <v>1131</v>
      </c>
      <c r="F72" s="284" t="s">
        <v>1134</v>
      </c>
      <c r="G72" s="285">
        <v>85</v>
      </c>
      <c r="H72" s="286" t="str">
        <f t="shared" si="0"/>
        <v>TỐT</v>
      </c>
      <c r="I72" s="285">
        <f>VLOOKUP(B72,'[3]Sheet1'!$D$10:$I$35,6,0)</f>
        <v>85</v>
      </c>
      <c r="J72" s="286" t="str">
        <f t="shared" si="0"/>
        <v>TỐT</v>
      </c>
      <c r="K72" s="285">
        <f t="shared" si="1"/>
        <v>85</v>
      </c>
      <c r="L72" s="286" t="str">
        <f t="shared" si="0"/>
        <v>TỐT</v>
      </c>
      <c r="M72" s="286"/>
      <c r="O72" s="76"/>
      <c r="P72" s="77"/>
      <c r="Q72" s="78"/>
      <c r="R72" s="79"/>
      <c r="S72" s="11"/>
      <c r="T72" s="11"/>
      <c r="U72" s="11"/>
      <c r="V72" s="11"/>
      <c r="W72" s="11"/>
      <c r="X72" s="75"/>
      <c r="Y72" s="19"/>
      <c r="Z72" s="11"/>
      <c r="AA72" s="80"/>
      <c r="AB72" s="11"/>
    </row>
    <row r="73" spans="1:28" ht="22.5" customHeight="1">
      <c r="A73" s="280">
        <v>63</v>
      </c>
      <c r="B73" s="304">
        <v>171576585</v>
      </c>
      <c r="C73" s="281" t="s">
        <v>166</v>
      </c>
      <c r="D73" s="282" t="s">
        <v>337</v>
      </c>
      <c r="E73" s="283" t="s">
        <v>1136</v>
      </c>
      <c r="F73" s="284" t="s">
        <v>1134</v>
      </c>
      <c r="G73" s="285">
        <v>85</v>
      </c>
      <c r="H73" s="286" t="str">
        <f aca="true" t="shared" si="2" ref="H73:H96">IF(G73&gt;=90,"X SẮC",IF(G73&gt;=80,"TỐT",IF(G73&gt;=70,"KHÁ",IF(G73&gt;=60,"TB KHÁ",IF(G73&gt;=50,"T. BÌNH",IF(G73&gt;=40,"YẾU","KÉM"))))))</f>
        <v>TỐT</v>
      </c>
      <c r="I73" s="285">
        <f>VLOOKUP(B73,'[3]Sheet1'!$D$10:$I$35,6,0)</f>
        <v>92</v>
      </c>
      <c r="J73" s="286" t="str">
        <f aca="true" t="shared" si="3" ref="J73:J96">IF(I73&gt;=90,"X SẮC",IF(I73&gt;=80,"TỐT",IF(I73&gt;=70,"KHÁ",IF(I73&gt;=60,"TB KHÁ",IF(I73&gt;=50,"T. BÌNH",IF(I73&gt;=40,"YẾU","KÉM"))))))</f>
        <v>X SẮC</v>
      </c>
      <c r="K73" s="285">
        <f t="shared" si="1"/>
        <v>88.5</v>
      </c>
      <c r="L73" s="286" t="str">
        <f aca="true" t="shared" si="4" ref="L73:L96">IF(K73&gt;=90,"X SẮC",IF(K73&gt;=80,"TỐT",IF(K73&gt;=70,"KHÁ",IF(K73&gt;=60,"TB KHÁ",IF(K73&gt;=50,"T. BÌNH",IF(K73&gt;=40,"YẾU","KÉM"))))))</f>
        <v>TỐT</v>
      </c>
      <c r="M73" s="286"/>
      <c r="O73" s="76"/>
      <c r="P73" s="77"/>
      <c r="Q73" s="78"/>
      <c r="R73" s="79"/>
      <c r="S73" s="11"/>
      <c r="T73" s="11"/>
      <c r="U73" s="11"/>
      <c r="V73" s="11"/>
      <c r="W73" s="11"/>
      <c r="X73" s="75"/>
      <c r="Y73" s="19"/>
      <c r="Z73" s="11"/>
      <c r="AA73" s="80"/>
      <c r="AB73" s="11"/>
    </row>
    <row r="74" spans="1:28" ht="22.5" customHeight="1">
      <c r="A74" s="280">
        <v>64</v>
      </c>
      <c r="B74" s="304">
        <v>171576617</v>
      </c>
      <c r="C74" s="281" t="s">
        <v>1137</v>
      </c>
      <c r="D74" s="282" t="s">
        <v>579</v>
      </c>
      <c r="E74" s="283" t="s">
        <v>1105</v>
      </c>
      <c r="F74" s="284" t="s">
        <v>1134</v>
      </c>
      <c r="G74" s="285">
        <v>0</v>
      </c>
      <c r="H74" s="286" t="str">
        <f t="shared" si="2"/>
        <v>KÉM</v>
      </c>
      <c r="I74" s="285">
        <f>VLOOKUP(B74,'[3]Sheet1'!$D$10:$I$35,6,0)</f>
        <v>82</v>
      </c>
      <c r="J74" s="286" t="str">
        <f t="shared" si="3"/>
        <v>TỐT</v>
      </c>
      <c r="K74" s="285">
        <f t="shared" si="1"/>
        <v>41</v>
      </c>
      <c r="L74" s="286" t="str">
        <f t="shared" si="4"/>
        <v>YẾU</v>
      </c>
      <c r="M74" s="286"/>
      <c r="O74" s="76"/>
      <c r="P74" s="77"/>
      <c r="Q74" s="78"/>
      <c r="R74" s="79"/>
      <c r="S74" s="11"/>
      <c r="T74" s="11"/>
      <c r="U74" s="11"/>
      <c r="V74" s="11"/>
      <c r="W74" s="11"/>
      <c r="X74" s="75"/>
      <c r="Y74" s="19"/>
      <c r="Z74" s="11"/>
      <c r="AA74" s="80"/>
      <c r="AB74" s="11"/>
    </row>
    <row r="75" spans="1:28" ht="22.5" customHeight="1">
      <c r="A75" s="280">
        <v>65</v>
      </c>
      <c r="B75" s="304">
        <v>171576637</v>
      </c>
      <c r="C75" s="281" t="s">
        <v>1138</v>
      </c>
      <c r="D75" s="282" t="s">
        <v>97</v>
      </c>
      <c r="E75" s="283" t="s">
        <v>1139</v>
      </c>
      <c r="F75" s="284" t="s">
        <v>1134</v>
      </c>
      <c r="G75" s="285">
        <v>80</v>
      </c>
      <c r="H75" s="286" t="str">
        <f t="shared" si="2"/>
        <v>TỐT</v>
      </c>
      <c r="I75" s="285">
        <f>VLOOKUP(B75,'[3]Sheet1'!$D$10:$I$35,6,0)</f>
        <v>91</v>
      </c>
      <c r="J75" s="286" t="str">
        <f t="shared" si="3"/>
        <v>X SẮC</v>
      </c>
      <c r="K75" s="285">
        <f t="shared" si="1"/>
        <v>85.5</v>
      </c>
      <c r="L75" s="286" t="str">
        <f t="shared" si="4"/>
        <v>TỐT</v>
      </c>
      <c r="M75" s="286"/>
      <c r="O75" s="76"/>
      <c r="P75" s="77"/>
      <c r="Q75" s="78"/>
      <c r="R75" s="79"/>
      <c r="S75" s="11"/>
      <c r="T75" s="11"/>
      <c r="U75" s="11"/>
      <c r="V75" s="11"/>
      <c r="W75" s="11"/>
      <c r="X75" s="75"/>
      <c r="Y75" s="19"/>
      <c r="Z75" s="11"/>
      <c r="AA75" s="80"/>
      <c r="AB75" s="11"/>
    </row>
    <row r="76" spans="1:28" ht="22.5" customHeight="1">
      <c r="A76" s="280">
        <v>66</v>
      </c>
      <c r="B76" s="304">
        <v>171576638</v>
      </c>
      <c r="C76" s="281" t="s">
        <v>1140</v>
      </c>
      <c r="D76" s="282" t="s">
        <v>97</v>
      </c>
      <c r="E76" s="283" t="s">
        <v>968</v>
      </c>
      <c r="F76" s="284" t="s">
        <v>1134</v>
      </c>
      <c r="G76" s="285">
        <v>84</v>
      </c>
      <c r="H76" s="286" t="str">
        <f t="shared" si="2"/>
        <v>TỐT</v>
      </c>
      <c r="I76" s="285">
        <f>VLOOKUP(B76,'[3]Sheet1'!$D$10:$I$35,6,0)</f>
        <v>95</v>
      </c>
      <c r="J76" s="286" t="str">
        <f t="shared" si="3"/>
        <v>X SẮC</v>
      </c>
      <c r="K76" s="285">
        <f aca="true" t="shared" si="5" ref="K76:K96">(G76+I76)/2</f>
        <v>89.5</v>
      </c>
      <c r="L76" s="286" t="str">
        <f t="shared" si="4"/>
        <v>TỐT</v>
      </c>
      <c r="M76" s="286"/>
      <c r="O76" s="76"/>
      <c r="P76" s="77"/>
      <c r="Q76" s="78"/>
      <c r="R76" s="79"/>
      <c r="S76" s="11"/>
      <c r="T76" s="11"/>
      <c r="U76" s="11"/>
      <c r="V76" s="11"/>
      <c r="W76" s="11"/>
      <c r="X76" s="75"/>
      <c r="Y76" s="19"/>
      <c r="Z76" s="11"/>
      <c r="AA76" s="80"/>
      <c r="AB76" s="11"/>
    </row>
    <row r="77" spans="1:28" ht="22.5" customHeight="1">
      <c r="A77" s="280">
        <v>67</v>
      </c>
      <c r="B77" s="304">
        <v>171576640</v>
      </c>
      <c r="C77" s="281" t="s">
        <v>1141</v>
      </c>
      <c r="D77" s="282" t="s">
        <v>97</v>
      </c>
      <c r="E77" s="283" t="s">
        <v>1142</v>
      </c>
      <c r="F77" s="284" t="s">
        <v>1134</v>
      </c>
      <c r="G77" s="285">
        <v>83</v>
      </c>
      <c r="H77" s="286" t="str">
        <f t="shared" si="2"/>
        <v>TỐT</v>
      </c>
      <c r="I77" s="285">
        <f>VLOOKUP(B77,'[3]Sheet1'!$D$10:$I$35,6,0)</f>
        <v>88</v>
      </c>
      <c r="J77" s="286" t="str">
        <f t="shared" si="3"/>
        <v>TỐT</v>
      </c>
      <c r="K77" s="285">
        <f t="shared" si="5"/>
        <v>85.5</v>
      </c>
      <c r="L77" s="286" t="str">
        <f t="shared" si="4"/>
        <v>TỐT</v>
      </c>
      <c r="M77" s="286"/>
      <c r="O77" s="76"/>
      <c r="P77" s="77"/>
      <c r="Q77" s="78"/>
      <c r="R77" s="79"/>
      <c r="S77" s="11"/>
      <c r="T77" s="11"/>
      <c r="U77" s="11"/>
      <c r="V77" s="11"/>
      <c r="W77" s="11"/>
      <c r="X77" s="75"/>
      <c r="Y77" s="19"/>
      <c r="Z77" s="11"/>
      <c r="AA77" s="80"/>
      <c r="AB77" s="11"/>
    </row>
    <row r="78" spans="1:28" ht="22.5" customHeight="1">
      <c r="A78" s="280">
        <v>68</v>
      </c>
      <c r="B78" s="304">
        <v>171576641</v>
      </c>
      <c r="C78" s="281" t="s">
        <v>166</v>
      </c>
      <c r="D78" s="282" t="s">
        <v>1143</v>
      </c>
      <c r="E78" s="283" t="s">
        <v>1144</v>
      </c>
      <c r="F78" s="284" t="s">
        <v>1134</v>
      </c>
      <c r="G78" s="285">
        <v>84</v>
      </c>
      <c r="H78" s="286" t="str">
        <f t="shared" si="2"/>
        <v>TỐT</v>
      </c>
      <c r="I78" s="285">
        <f>VLOOKUP(B78,'[3]Sheet1'!$D$10:$I$35,6,0)</f>
        <v>90</v>
      </c>
      <c r="J78" s="286" t="str">
        <f t="shared" si="3"/>
        <v>X SẮC</v>
      </c>
      <c r="K78" s="285">
        <f t="shared" si="5"/>
        <v>87</v>
      </c>
      <c r="L78" s="286" t="str">
        <f t="shared" si="4"/>
        <v>TỐT</v>
      </c>
      <c r="M78" s="286"/>
      <c r="O78" s="76"/>
      <c r="P78" s="77"/>
      <c r="Q78" s="78"/>
      <c r="R78" s="79"/>
      <c r="S78" s="11"/>
      <c r="T78" s="11"/>
      <c r="U78" s="11"/>
      <c r="V78" s="11"/>
      <c r="W78" s="11"/>
      <c r="X78" s="75"/>
      <c r="Y78" s="19"/>
      <c r="Z78" s="11"/>
      <c r="AA78" s="80"/>
      <c r="AB78" s="11"/>
    </row>
    <row r="79" spans="1:28" ht="22.5" customHeight="1">
      <c r="A79" s="280">
        <v>69</v>
      </c>
      <c r="B79" s="304">
        <v>171576642</v>
      </c>
      <c r="C79" s="281" t="s">
        <v>1145</v>
      </c>
      <c r="D79" s="282" t="s">
        <v>180</v>
      </c>
      <c r="E79" s="283" t="s">
        <v>697</v>
      </c>
      <c r="F79" s="284" t="s">
        <v>1134</v>
      </c>
      <c r="G79" s="285">
        <v>85</v>
      </c>
      <c r="H79" s="286" t="str">
        <f t="shared" si="2"/>
        <v>TỐT</v>
      </c>
      <c r="I79" s="285">
        <f>VLOOKUP(B79,'[3]Sheet1'!$D$10:$I$35,6,0)</f>
        <v>85</v>
      </c>
      <c r="J79" s="286" t="str">
        <f t="shared" si="3"/>
        <v>TỐT</v>
      </c>
      <c r="K79" s="285">
        <f t="shared" si="5"/>
        <v>85</v>
      </c>
      <c r="L79" s="286" t="str">
        <f t="shared" si="4"/>
        <v>TỐT</v>
      </c>
      <c r="M79" s="286"/>
      <c r="O79" s="76"/>
      <c r="P79" s="77"/>
      <c r="Q79" s="78"/>
      <c r="R79" s="79"/>
      <c r="S79" s="11"/>
      <c r="T79" s="11"/>
      <c r="U79" s="11"/>
      <c r="V79" s="11"/>
      <c r="W79" s="11"/>
      <c r="X79" s="75"/>
      <c r="Y79" s="19"/>
      <c r="Z79" s="11"/>
      <c r="AA79" s="80"/>
      <c r="AB79" s="11"/>
    </row>
    <row r="80" spans="1:28" ht="22.5" customHeight="1">
      <c r="A80" s="280">
        <v>70</v>
      </c>
      <c r="B80" s="304">
        <v>171576644</v>
      </c>
      <c r="C80" s="281" t="s">
        <v>1146</v>
      </c>
      <c r="D80" s="282" t="s">
        <v>191</v>
      </c>
      <c r="E80" s="283" t="s">
        <v>773</v>
      </c>
      <c r="F80" s="284" t="s">
        <v>1134</v>
      </c>
      <c r="G80" s="285">
        <v>75</v>
      </c>
      <c r="H80" s="286" t="str">
        <f t="shared" si="2"/>
        <v>KHÁ</v>
      </c>
      <c r="I80" s="285">
        <f>VLOOKUP(B80,'[3]Sheet1'!$D$10:$I$35,6,0)</f>
        <v>85</v>
      </c>
      <c r="J80" s="286" t="str">
        <f t="shared" si="3"/>
        <v>TỐT</v>
      </c>
      <c r="K80" s="285">
        <f t="shared" si="5"/>
        <v>80</v>
      </c>
      <c r="L80" s="286" t="str">
        <f t="shared" si="4"/>
        <v>TỐT</v>
      </c>
      <c r="M80" s="286"/>
      <c r="O80" s="76"/>
      <c r="P80" s="77"/>
      <c r="Q80" s="78"/>
      <c r="R80" s="79"/>
      <c r="S80" s="11"/>
      <c r="T80" s="11"/>
      <c r="U80" s="11"/>
      <c r="V80" s="11"/>
      <c r="W80" s="11"/>
      <c r="X80" s="75"/>
      <c r="Y80" s="19"/>
      <c r="Z80" s="11"/>
      <c r="AA80" s="80"/>
      <c r="AB80" s="11"/>
    </row>
    <row r="81" spans="1:28" s="257" customFormat="1" ht="22.5" customHeight="1">
      <c r="A81" s="280">
        <v>71</v>
      </c>
      <c r="B81" s="306">
        <v>171576645</v>
      </c>
      <c r="C81" s="289" t="s">
        <v>1147</v>
      </c>
      <c r="D81" s="290" t="s">
        <v>318</v>
      </c>
      <c r="E81" s="291" t="s">
        <v>719</v>
      </c>
      <c r="F81" s="292" t="s">
        <v>1134</v>
      </c>
      <c r="G81" s="293">
        <v>0</v>
      </c>
      <c r="H81" s="294" t="str">
        <f t="shared" si="2"/>
        <v>KÉM</v>
      </c>
      <c r="I81" s="293">
        <f>VLOOKUP(B81,'[3]Sheet1'!$D$10:$I$35,6,0)</f>
        <v>90</v>
      </c>
      <c r="J81" s="286" t="str">
        <f t="shared" si="3"/>
        <v>X SẮC</v>
      </c>
      <c r="K81" s="285">
        <f t="shared" si="5"/>
        <v>45</v>
      </c>
      <c r="L81" s="286" t="str">
        <f t="shared" si="4"/>
        <v>YẾU</v>
      </c>
      <c r="M81" s="294"/>
      <c r="O81" s="258"/>
      <c r="P81" s="259"/>
      <c r="Q81" s="260"/>
      <c r="R81" s="261"/>
      <c r="S81" s="216"/>
      <c r="T81" s="216"/>
      <c r="U81" s="216"/>
      <c r="V81" s="216"/>
      <c r="W81" s="216"/>
      <c r="X81" s="262"/>
      <c r="Y81" s="263"/>
      <c r="Z81" s="216"/>
      <c r="AA81" s="264"/>
      <c r="AB81" s="216"/>
    </row>
    <row r="82" spans="1:28" ht="22.5" customHeight="1">
      <c r="A82" s="280">
        <v>72</v>
      </c>
      <c r="B82" s="304">
        <v>171576646</v>
      </c>
      <c r="C82" s="281" t="s">
        <v>166</v>
      </c>
      <c r="D82" s="282" t="s">
        <v>165</v>
      </c>
      <c r="E82" s="283" t="s">
        <v>822</v>
      </c>
      <c r="F82" s="284" t="s">
        <v>1134</v>
      </c>
      <c r="G82" s="285">
        <v>90</v>
      </c>
      <c r="H82" s="286" t="str">
        <f t="shared" si="2"/>
        <v>X SẮC</v>
      </c>
      <c r="I82" s="285">
        <f>VLOOKUP(B82,'[3]Sheet1'!$D$10:$I$35,6,0)</f>
        <v>97</v>
      </c>
      <c r="J82" s="286" t="str">
        <f t="shared" si="3"/>
        <v>X SẮC</v>
      </c>
      <c r="K82" s="285">
        <f t="shared" si="5"/>
        <v>93.5</v>
      </c>
      <c r="L82" s="286" t="str">
        <f t="shared" si="4"/>
        <v>X SẮC</v>
      </c>
      <c r="M82" s="286"/>
      <c r="O82" s="76"/>
      <c r="P82" s="77"/>
      <c r="Q82" s="78"/>
      <c r="R82" s="79"/>
      <c r="S82" s="11"/>
      <c r="T82" s="11"/>
      <c r="U82" s="11"/>
      <c r="V82" s="11"/>
      <c r="W82" s="11"/>
      <c r="X82" s="75"/>
      <c r="Y82" s="19"/>
      <c r="Z82" s="11"/>
      <c r="AA82" s="80"/>
      <c r="AB82" s="11"/>
    </row>
    <row r="83" spans="1:28" ht="22.5" customHeight="1">
      <c r="A83" s="280">
        <v>73</v>
      </c>
      <c r="B83" s="304">
        <v>171576649</v>
      </c>
      <c r="C83" s="281" t="s">
        <v>1148</v>
      </c>
      <c r="D83" s="282" t="s">
        <v>213</v>
      </c>
      <c r="E83" s="283" t="s">
        <v>990</v>
      </c>
      <c r="F83" s="284" t="s">
        <v>1134</v>
      </c>
      <c r="G83" s="285">
        <v>84</v>
      </c>
      <c r="H83" s="286" t="str">
        <f t="shared" si="2"/>
        <v>TỐT</v>
      </c>
      <c r="I83" s="285">
        <f>VLOOKUP(B83,'[3]Sheet1'!$D$10:$I$35,6,0)</f>
        <v>85</v>
      </c>
      <c r="J83" s="286" t="str">
        <f t="shared" si="3"/>
        <v>TỐT</v>
      </c>
      <c r="K83" s="285">
        <f t="shared" si="5"/>
        <v>84.5</v>
      </c>
      <c r="L83" s="286" t="str">
        <f t="shared" si="4"/>
        <v>TỐT</v>
      </c>
      <c r="M83" s="286"/>
      <c r="O83" s="76"/>
      <c r="P83" s="77"/>
      <c r="Q83" s="78"/>
      <c r="R83" s="79"/>
      <c r="S83" s="11"/>
      <c r="T83" s="11"/>
      <c r="U83" s="11"/>
      <c r="V83" s="11"/>
      <c r="W83" s="11"/>
      <c r="X83" s="75"/>
      <c r="Y83" s="19"/>
      <c r="Z83" s="11"/>
      <c r="AA83" s="80"/>
      <c r="AB83" s="11"/>
    </row>
    <row r="84" spans="1:28" ht="22.5" customHeight="1">
      <c r="A84" s="280">
        <v>74</v>
      </c>
      <c r="B84" s="304">
        <v>171576650</v>
      </c>
      <c r="C84" s="281" t="s">
        <v>1149</v>
      </c>
      <c r="D84" s="282" t="s">
        <v>341</v>
      </c>
      <c r="E84" s="283" t="s">
        <v>1150</v>
      </c>
      <c r="F84" s="284" t="s">
        <v>1134</v>
      </c>
      <c r="G84" s="285">
        <v>84</v>
      </c>
      <c r="H84" s="286" t="str">
        <f t="shared" si="2"/>
        <v>TỐT</v>
      </c>
      <c r="I84" s="285">
        <f>VLOOKUP(B84,'[3]Sheet1'!$D$10:$I$35,6,0)</f>
        <v>95</v>
      </c>
      <c r="J84" s="286" t="str">
        <f t="shared" si="3"/>
        <v>X SẮC</v>
      </c>
      <c r="K84" s="285">
        <f t="shared" si="5"/>
        <v>89.5</v>
      </c>
      <c r="L84" s="286" t="str">
        <f t="shared" si="4"/>
        <v>TỐT</v>
      </c>
      <c r="M84" s="286"/>
      <c r="O84" s="76"/>
      <c r="P84" s="77"/>
      <c r="Q84" s="78"/>
      <c r="R84" s="79"/>
      <c r="S84" s="11"/>
      <c r="T84" s="11"/>
      <c r="U84" s="11"/>
      <c r="V84" s="11"/>
      <c r="W84" s="11"/>
      <c r="X84" s="75"/>
      <c r="Y84" s="19"/>
      <c r="Z84" s="11"/>
      <c r="AA84" s="80"/>
      <c r="AB84" s="11"/>
    </row>
    <row r="85" spans="1:28" ht="22.5" customHeight="1">
      <c r="A85" s="280">
        <v>75</v>
      </c>
      <c r="B85" s="304">
        <v>171576651</v>
      </c>
      <c r="C85" s="281" t="s">
        <v>1151</v>
      </c>
      <c r="D85" s="282" t="s">
        <v>32</v>
      </c>
      <c r="E85" s="283" t="s">
        <v>909</v>
      </c>
      <c r="F85" s="284" t="s">
        <v>1134</v>
      </c>
      <c r="G85" s="285">
        <v>85</v>
      </c>
      <c r="H85" s="286" t="str">
        <f t="shared" si="2"/>
        <v>TỐT</v>
      </c>
      <c r="I85" s="285">
        <f>VLOOKUP(B85,'[3]Sheet1'!$D$10:$I$35,6,0)</f>
        <v>90</v>
      </c>
      <c r="J85" s="286" t="str">
        <f t="shared" si="3"/>
        <v>X SẮC</v>
      </c>
      <c r="K85" s="285">
        <f t="shared" si="5"/>
        <v>87.5</v>
      </c>
      <c r="L85" s="286" t="str">
        <f t="shared" si="4"/>
        <v>TỐT</v>
      </c>
      <c r="M85" s="286"/>
      <c r="O85" s="76"/>
      <c r="P85" s="77"/>
      <c r="Q85" s="78"/>
      <c r="R85" s="79"/>
      <c r="S85" s="11"/>
      <c r="T85" s="11"/>
      <c r="U85" s="11"/>
      <c r="V85" s="11"/>
      <c r="W85" s="11"/>
      <c r="X85" s="75"/>
      <c r="Y85" s="19"/>
      <c r="Z85" s="11"/>
      <c r="AA85" s="80"/>
      <c r="AB85" s="11"/>
    </row>
    <row r="86" spans="1:28" ht="22.5" customHeight="1">
      <c r="A86" s="280">
        <v>76</v>
      </c>
      <c r="B86" s="304">
        <v>171576652</v>
      </c>
      <c r="C86" s="281" t="s">
        <v>1152</v>
      </c>
      <c r="D86" s="282" t="s">
        <v>32</v>
      </c>
      <c r="E86" s="283" t="s">
        <v>1153</v>
      </c>
      <c r="F86" s="284" t="s">
        <v>1134</v>
      </c>
      <c r="G86" s="295">
        <v>95</v>
      </c>
      <c r="H86" s="286" t="str">
        <f t="shared" si="2"/>
        <v>X SẮC</v>
      </c>
      <c r="I86" s="285">
        <f>VLOOKUP(B86,'[3]Sheet1'!$D$10:$I$35,6,0)</f>
        <v>90</v>
      </c>
      <c r="J86" s="286" t="str">
        <f t="shared" si="3"/>
        <v>X SẮC</v>
      </c>
      <c r="K86" s="285">
        <f t="shared" si="5"/>
        <v>92.5</v>
      </c>
      <c r="L86" s="286" t="str">
        <f t="shared" si="4"/>
        <v>X SẮC</v>
      </c>
      <c r="M86" s="286"/>
      <c r="O86" s="76"/>
      <c r="P86" s="77"/>
      <c r="Q86" s="78"/>
      <c r="R86" s="79"/>
      <c r="S86" s="11"/>
      <c r="T86" s="11"/>
      <c r="U86" s="11"/>
      <c r="V86" s="11"/>
      <c r="W86" s="11"/>
      <c r="X86" s="75"/>
      <c r="Y86" s="19"/>
      <c r="Z86" s="11"/>
      <c r="AA86" s="80"/>
      <c r="AB86" s="11"/>
    </row>
    <row r="87" spans="1:28" ht="22.5" customHeight="1">
      <c r="A87" s="280">
        <v>77</v>
      </c>
      <c r="B87" s="304">
        <v>171576654</v>
      </c>
      <c r="C87" s="281" t="s">
        <v>1154</v>
      </c>
      <c r="D87" s="282" t="s">
        <v>154</v>
      </c>
      <c r="E87" s="283" t="s">
        <v>666</v>
      </c>
      <c r="F87" s="284" t="s">
        <v>1134</v>
      </c>
      <c r="G87" s="285">
        <v>85</v>
      </c>
      <c r="H87" s="286" t="str">
        <f t="shared" si="2"/>
        <v>TỐT</v>
      </c>
      <c r="I87" s="285">
        <f>VLOOKUP(B87,'[3]Sheet1'!$D$10:$I$35,6,0)</f>
        <v>83</v>
      </c>
      <c r="J87" s="286" t="str">
        <f t="shared" si="3"/>
        <v>TỐT</v>
      </c>
      <c r="K87" s="285">
        <f t="shared" si="5"/>
        <v>84</v>
      </c>
      <c r="L87" s="286" t="str">
        <f t="shared" si="4"/>
        <v>TỐT</v>
      </c>
      <c r="M87" s="286"/>
      <c r="O87" s="76"/>
      <c r="P87" s="77"/>
      <c r="Q87" s="78"/>
      <c r="R87" s="79"/>
      <c r="S87" s="11"/>
      <c r="T87" s="11"/>
      <c r="U87" s="11"/>
      <c r="V87" s="11"/>
      <c r="W87" s="11"/>
      <c r="X87" s="75"/>
      <c r="Y87" s="19"/>
      <c r="Z87" s="11"/>
      <c r="AA87" s="80"/>
      <c r="AB87" s="11"/>
    </row>
    <row r="88" spans="1:28" ht="22.5" customHeight="1">
      <c r="A88" s="280">
        <v>78</v>
      </c>
      <c r="B88" s="304">
        <v>171576655</v>
      </c>
      <c r="C88" s="281" t="s">
        <v>1155</v>
      </c>
      <c r="D88" s="282" t="s">
        <v>260</v>
      </c>
      <c r="E88" s="283" t="s">
        <v>1156</v>
      </c>
      <c r="F88" s="284" t="s">
        <v>1134</v>
      </c>
      <c r="G88" s="285">
        <v>83</v>
      </c>
      <c r="H88" s="286" t="str">
        <f t="shared" si="2"/>
        <v>TỐT</v>
      </c>
      <c r="I88" s="285">
        <f>VLOOKUP(B88,'[3]Sheet1'!$D$10:$I$35,6,0)</f>
        <v>91</v>
      </c>
      <c r="J88" s="286" t="str">
        <f t="shared" si="3"/>
        <v>X SẮC</v>
      </c>
      <c r="K88" s="285">
        <f t="shared" si="5"/>
        <v>87</v>
      </c>
      <c r="L88" s="286" t="str">
        <f t="shared" si="4"/>
        <v>TỐT</v>
      </c>
      <c r="M88" s="286"/>
      <c r="O88" s="76"/>
      <c r="P88" s="77"/>
      <c r="Q88" s="78"/>
      <c r="R88" s="79"/>
      <c r="S88" s="11"/>
      <c r="T88" s="11"/>
      <c r="U88" s="11"/>
      <c r="V88" s="11"/>
      <c r="W88" s="11"/>
      <c r="X88" s="75"/>
      <c r="Y88" s="19"/>
      <c r="Z88" s="11"/>
      <c r="AA88" s="80"/>
      <c r="AB88" s="11"/>
    </row>
    <row r="89" spans="1:28" ht="22.5" customHeight="1">
      <c r="A89" s="280">
        <v>79</v>
      </c>
      <c r="B89" s="304">
        <v>171576660</v>
      </c>
      <c r="C89" s="281" t="s">
        <v>1036</v>
      </c>
      <c r="D89" s="282" t="s">
        <v>334</v>
      </c>
      <c r="E89" s="283" t="s">
        <v>893</v>
      </c>
      <c r="F89" s="284" t="s">
        <v>1134</v>
      </c>
      <c r="G89" s="285">
        <v>70</v>
      </c>
      <c r="H89" s="286" t="str">
        <f t="shared" si="2"/>
        <v>KHÁ</v>
      </c>
      <c r="I89" s="285">
        <f>VLOOKUP(B89,'[3]Sheet1'!$D$10:$I$35,6,0)</f>
        <v>80</v>
      </c>
      <c r="J89" s="286" t="str">
        <f t="shared" si="3"/>
        <v>TỐT</v>
      </c>
      <c r="K89" s="285">
        <f t="shared" si="5"/>
        <v>75</v>
      </c>
      <c r="L89" s="286" t="str">
        <f t="shared" si="4"/>
        <v>KHÁ</v>
      </c>
      <c r="M89" s="286"/>
      <c r="O89" s="76"/>
      <c r="P89" s="77"/>
      <c r="Q89" s="78"/>
      <c r="R89" s="79"/>
      <c r="S89" s="11"/>
      <c r="T89" s="11"/>
      <c r="U89" s="11"/>
      <c r="V89" s="11"/>
      <c r="W89" s="11"/>
      <c r="X89" s="75"/>
      <c r="Y89" s="19"/>
      <c r="Z89" s="11"/>
      <c r="AA89" s="80"/>
      <c r="AB89" s="11"/>
    </row>
    <row r="90" spans="1:28" ht="22.5" customHeight="1">
      <c r="A90" s="280">
        <v>80</v>
      </c>
      <c r="B90" s="304">
        <v>171576661</v>
      </c>
      <c r="C90" s="281" t="s">
        <v>1157</v>
      </c>
      <c r="D90" s="282" t="s">
        <v>188</v>
      </c>
      <c r="E90" s="283" t="s">
        <v>331</v>
      </c>
      <c r="F90" s="284" t="s">
        <v>1134</v>
      </c>
      <c r="G90" s="285">
        <v>75</v>
      </c>
      <c r="H90" s="286" t="str">
        <f t="shared" si="2"/>
        <v>KHÁ</v>
      </c>
      <c r="I90" s="285">
        <f>VLOOKUP(B90,'[3]Sheet1'!$D$10:$I$35,6,0)</f>
        <v>85</v>
      </c>
      <c r="J90" s="286" t="str">
        <f t="shared" si="3"/>
        <v>TỐT</v>
      </c>
      <c r="K90" s="285">
        <f t="shared" si="5"/>
        <v>80</v>
      </c>
      <c r="L90" s="286" t="str">
        <f t="shared" si="4"/>
        <v>TỐT</v>
      </c>
      <c r="M90" s="286"/>
      <c r="O90" s="76"/>
      <c r="P90" s="77"/>
      <c r="Q90" s="78"/>
      <c r="R90" s="79"/>
      <c r="S90" s="11"/>
      <c r="T90" s="11"/>
      <c r="U90" s="11"/>
      <c r="V90" s="11"/>
      <c r="W90" s="11"/>
      <c r="X90" s="75"/>
      <c r="Y90" s="19"/>
      <c r="Z90" s="11"/>
      <c r="AA90" s="80"/>
      <c r="AB90" s="11"/>
    </row>
    <row r="91" spans="1:28" ht="22.5" customHeight="1">
      <c r="A91" s="280">
        <v>81</v>
      </c>
      <c r="B91" s="304">
        <v>171576662</v>
      </c>
      <c r="C91" s="281" t="s">
        <v>1158</v>
      </c>
      <c r="D91" s="282" t="s">
        <v>860</v>
      </c>
      <c r="E91" s="283" t="s">
        <v>1133</v>
      </c>
      <c r="F91" s="284" t="s">
        <v>1134</v>
      </c>
      <c r="G91" s="285">
        <v>85</v>
      </c>
      <c r="H91" s="286" t="str">
        <f t="shared" si="2"/>
        <v>TỐT</v>
      </c>
      <c r="I91" s="285">
        <f>VLOOKUP(B91,'[3]Sheet1'!$D$10:$I$35,6,0)</f>
        <v>83</v>
      </c>
      <c r="J91" s="286" t="str">
        <f t="shared" si="3"/>
        <v>TỐT</v>
      </c>
      <c r="K91" s="285">
        <f t="shared" si="5"/>
        <v>84</v>
      </c>
      <c r="L91" s="286" t="str">
        <f t="shared" si="4"/>
        <v>TỐT</v>
      </c>
      <c r="M91" s="286"/>
      <c r="O91" s="76"/>
      <c r="P91" s="77"/>
      <c r="Q91" s="78"/>
      <c r="R91" s="79"/>
      <c r="S91" s="11"/>
      <c r="T91" s="11"/>
      <c r="U91" s="11"/>
      <c r="V91" s="11"/>
      <c r="W91" s="11"/>
      <c r="X91" s="75"/>
      <c r="Y91" s="19"/>
      <c r="Z91" s="11"/>
      <c r="AA91" s="80"/>
      <c r="AB91" s="11"/>
    </row>
    <row r="92" spans="1:28" ht="22.5" customHeight="1">
      <c r="A92" s="280">
        <v>82</v>
      </c>
      <c r="B92" s="304">
        <v>171576663</v>
      </c>
      <c r="C92" s="281" t="s">
        <v>1159</v>
      </c>
      <c r="D92" s="282" t="s">
        <v>143</v>
      </c>
      <c r="E92" s="283" t="s">
        <v>1160</v>
      </c>
      <c r="F92" s="284" t="s">
        <v>1134</v>
      </c>
      <c r="G92" s="285">
        <v>83</v>
      </c>
      <c r="H92" s="286" t="str">
        <f t="shared" si="2"/>
        <v>TỐT</v>
      </c>
      <c r="I92" s="285">
        <f>VLOOKUP(B92,'[3]Sheet1'!$D$10:$I$35,6,0)</f>
        <v>90</v>
      </c>
      <c r="J92" s="286" t="str">
        <f t="shared" si="3"/>
        <v>X SẮC</v>
      </c>
      <c r="K92" s="285">
        <f t="shared" si="5"/>
        <v>86.5</v>
      </c>
      <c r="L92" s="286" t="str">
        <f t="shared" si="4"/>
        <v>TỐT</v>
      </c>
      <c r="M92" s="286"/>
      <c r="O92" s="76"/>
      <c r="P92" s="77"/>
      <c r="Q92" s="78"/>
      <c r="R92" s="79"/>
      <c r="S92" s="11"/>
      <c r="T92" s="11"/>
      <c r="U92" s="11"/>
      <c r="V92" s="11"/>
      <c r="W92" s="11"/>
      <c r="X92" s="75"/>
      <c r="Y92" s="19"/>
      <c r="Z92" s="11"/>
      <c r="AA92" s="80"/>
      <c r="AB92" s="11"/>
    </row>
    <row r="93" spans="1:28" ht="22.5" customHeight="1">
      <c r="A93" s="280">
        <v>83</v>
      </c>
      <c r="B93" s="304">
        <v>171576665</v>
      </c>
      <c r="C93" s="281" t="s">
        <v>250</v>
      </c>
      <c r="D93" s="282" t="s">
        <v>111</v>
      </c>
      <c r="E93" s="283" t="s">
        <v>1161</v>
      </c>
      <c r="F93" s="284" t="s">
        <v>1134</v>
      </c>
      <c r="G93" s="285">
        <v>80</v>
      </c>
      <c r="H93" s="286" t="str">
        <f t="shared" si="2"/>
        <v>TỐT</v>
      </c>
      <c r="I93" s="285">
        <f>VLOOKUP(B93,'[3]Sheet1'!$D$10:$I$35,6,0)</f>
        <v>86</v>
      </c>
      <c r="J93" s="286" t="str">
        <f t="shared" si="3"/>
        <v>TỐT</v>
      </c>
      <c r="K93" s="285">
        <f t="shared" si="5"/>
        <v>83</v>
      </c>
      <c r="L93" s="286" t="str">
        <f t="shared" si="4"/>
        <v>TỐT</v>
      </c>
      <c r="M93" s="286"/>
      <c r="O93" s="76"/>
      <c r="P93" s="77"/>
      <c r="Q93" s="78"/>
      <c r="R93" s="79"/>
      <c r="S93" s="11"/>
      <c r="T93" s="11"/>
      <c r="U93" s="11"/>
      <c r="V93" s="11"/>
      <c r="W93" s="11"/>
      <c r="X93" s="75"/>
      <c r="Y93" s="19"/>
      <c r="Z93" s="11"/>
      <c r="AA93" s="80"/>
      <c r="AB93" s="11"/>
    </row>
    <row r="94" spans="1:28" ht="22.5" customHeight="1">
      <c r="A94" s="280">
        <v>84</v>
      </c>
      <c r="B94" s="304">
        <v>171576666</v>
      </c>
      <c r="C94" s="281" t="s">
        <v>1162</v>
      </c>
      <c r="D94" s="282" t="s">
        <v>1163</v>
      </c>
      <c r="E94" s="283" t="s">
        <v>867</v>
      </c>
      <c r="F94" s="284" t="s">
        <v>1134</v>
      </c>
      <c r="G94" s="285">
        <v>85</v>
      </c>
      <c r="H94" s="286" t="str">
        <f t="shared" si="2"/>
        <v>TỐT</v>
      </c>
      <c r="I94" s="285">
        <f>VLOOKUP(B94,'[3]Sheet1'!$D$10:$I$35,6,0)</f>
        <v>93</v>
      </c>
      <c r="J94" s="286" t="str">
        <f t="shared" si="3"/>
        <v>X SẮC</v>
      </c>
      <c r="K94" s="427">
        <f t="shared" si="5"/>
        <v>89</v>
      </c>
      <c r="L94" s="428" t="str">
        <f t="shared" si="4"/>
        <v>TỐT</v>
      </c>
      <c r="M94" s="286"/>
      <c r="O94" s="76"/>
      <c r="P94" s="77"/>
      <c r="Q94" s="78"/>
      <c r="R94" s="79"/>
      <c r="S94" s="11"/>
      <c r="T94" s="11"/>
      <c r="U94" s="11"/>
      <c r="V94" s="11"/>
      <c r="W94" s="11"/>
      <c r="X94" s="75"/>
      <c r="Y94" s="19"/>
      <c r="Z94" s="11"/>
      <c r="AA94" s="80"/>
      <c r="AB94" s="11"/>
    </row>
    <row r="95" spans="1:28" ht="22.5" customHeight="1">
      <c r="A95" s="280">
        <v>85</v>
      </c>
      <c r="B95" s="304">
        <v>171576667</v>
      </c>
      <c r="C95" s="281" t="s">
        <v>1089</v>
      </c>
      <c r="D95" s="282" t="s">
        <v>1163</v>
      </c>
      <c r="E95" s="283" t="s">
        <v>1164</v>
      </c>
      <c r="F95" s="284" t="s">
        <v>1134</v>
      </c>
      <c r="G95" s="285">
        <v>83</v>
      </c>
      <c r="H95" s="286" t="str">
        <f t="shared" si="2"/>
        <v>TỐT</v>
      </c>
      <c r="I95" s="285">
        <f>VLOOKUP(B95,'[3]Sheet1'!$D$10:$I$35,6,0)</f>
        <v>82</v>
      </c>
      <c r="J95" s="286" t="str">
        <f t="shared" si="3"/>
        <v>TỐT</v>
      </c>
      <c r="K95" s="285">
        <f t="shared" si="5"/>
        <v>82.5</v>
      </c>
      <c r="L95" s="286" t="str">
        <f t="shared" si="4"/>
        <v>TỐT</v>
      </c>
      <c r="M95" s="286"/>
      <c r="O95" s="76"/>
      <c r="P95" s="77"/>
      <c r="Q95" s="78"/>
      <c r="R95" s="79"/>
      <c r="S95" s="11"/>
      <c r="T95" s="11"/>
      <c r="U95" s="11"/>
      <c r="V95" s="11"/>
      <c r="W95" s="11"/>
      <c r="X95" s="75"/>
      <c r="Y95" s="19"/>
      <c r="Z95" s="11"/>
      <c r="AA95" s="80"/>
      <c r="AB95" s="11"/>
    </row>
    <row r="96" spans="1:28" ht="22.5" customHeight="1">
      <c r="A96" s="298">
        <v>86</v>
      </c>
      <c r="B96" s="307">
        <v>171578863</v>
      </c>
      <c r="C96" s="299" t="s">
        <v>1165</v>
      </c>
      <c r="D96" s="300" t="s">
        <v>97</v>
      </c>
      <c r="E96" s="301" t="s">
        <v>1166</v>
      </c>
      <c r="F96" s="302" t="s">
        <v>1134</v>
      </c>
      <c r="G96" s="296">
        <v>85</v>
      </c>
      <c r="H96" s="297" t="str">
        <f t="shared" si="2"/>
        <v>TỐT</v>
      </c>
      <c r="I96" s="296">
        <f>VLOOKUP(B96,'[3]Sheet1'!$D$10:$I$35,6,0)</f>
        <v>83</v>
      </c>
      <c r="J96" s="297" t="str">
        <f t="shared" si="3"/>
        <v>TỐT</v>
      </c>
      <c r="K96" s="296">
        <f t="shared" si="5"/>
        <v>84</v>
      </c>
      <c r="L96" s="297" t="str">
        <f t="shared" si="4"/>
        <v>TỐT</v>
      </c>
      <c r="M96" s="297"/>
      <c r="O96" s="76"/>
      <c r="P96" s="77"/>
      <c r="Q96" s="78"/>
      <c r="R96" s="79"/>
      <c r="S96" s="11"/>
      <c r="T96" s="11"/>
      <c r="U96" s="11"/>
      <c r="V96" s="11"/>
      <c r="W96" s="11"/>
      <c r="X96" s="75"/>
      <c r="Y96" s="19"/>
      <c r="Z96" s="11"/>
      <c r="AA96" s="80"/>
      <c r="AB96" s="11"/>
    </row>
    <row r="97" spans="1:28" ht="21" customHeight="1">
      <c r="A97" s="3"/>
      <c r="G97" s="3"/>
      <c r="H97" s="4"/>
      <c r="I97" s="3"/>
      <c r="J97" s="4"/>
      <c r="K97" s="3"/>
      <c r="L97" s="4"/>
      <c r="M97" s="4">
        <v>3</v>
      </c>
      <c r="N97" s="4"/>
      <c r="O97" s="76"/>
      <c r="P97" s="77"/>
      <c r="Q97" s="78"/>
      <c r="R97" s="79"/>
      <c r="S97" s="11"/>
      <c r="T97" s="11"/>
      <c r="U97" s="11"/>
      <c r="V97" s="11"/>
      <c r="W97" s="11"/>
      <c r="X97" s="75"/>
      <c r="Y97" s="19"/>
      <c r="Z97" s="11"/>
      <c r="AA97" s="80"/>
      <c r="AB97" s="11"/>
    </row>
    <row r="98" spans="1:28" ht="16.5">
      <c r="A98" s="3"/>
      <c r="B98" s="3"/>
      <c r="C98" s="4"/>
      <c r="D98" s="4"/>
      <c r="E98" s="4"/>
      <c r="F98" s="4"/>
      <c r="G98" s="461" t="s">
        <v>2480</v>
      </c>
      <c r="H98" s="462"/>
      <c r="I98" s="463"/>
      <c r="J98" s="230"/>
      <c r="K98" s="461" t="s">
        <v>2482</v>
      </c>
      <c r="L98" s="462"/>
      <c r="M98" s="463"/>
      <c r="O98" s="76"/>
      <c r="P98" s="77"/>
      <c r="Q98" s="78"/>
      <c r="R98" s="79"/>
      <c r="S98" s="11"/>
      <c r="T98" s="11"/>
      <c r="U98" s="11"/>
      <c r="V98" s="11"/>
      <c r="W98" s="11"/>
      <c r="X98" s="75"/>
      <c r="Y98" s="19"/>
      <c r="Z98" s="11"/>
      <c r="AA98" s="80"/>
      <c r="AB98" s="11"/>
    </row>
    <row r="99" spans="1:28" ht="16.5">
      <c r="A99" s="3"/>
      <c r="B99" s="3"/>
      <c r="C99" s="4"/>
      <c r="D99" s="4"/>
      <c r="E99" s="4"/>
      <c r="F99" s="4"/>
      <c r="G99" s="308" t="s">
        <v>2412</v>
      </c>
      <c r="H99" s="308" t="s">
        <v>2413</v>
      </c>
      <c r="I99" s="308" t="s">
        <v>4</v>
      </c>
      <c r="J99" s="309"/>
      <c r="K99" s="310" t="s">
        <v>2412</v>
      </c>
      <c r="L99" s="308" t="s">
        <v>2413</v>
      </c>
      <c r="M99" s="308" t="s">
        <v>4</v>
      </c>
      <c r="O99" s="76"/>
      <c r="P99" s="77"/>
      <c r="Q99" s="78"/>
      <c r="R99" s="79"/>
      <c r="S99" s="11"/>
      <c r="T99" s="11"/>
      <c r="U99" s="11"/>
      <c r="V99" s="11"/>
      <c r="W99" s="11"/>
      <c r="X99" s="75"/>
      <c r="Y99" s="19"/>
      <c r="Z99" s="11"/>
      <c r="AA99" s="80"/>
      <c r="AB99" s="11"/>
    </row>
    <row r="100" spans="1:28" ht="15.75" customHeight="1">
      <c r="A100" s="3"/>
      <c r="B100" s="3"/>
      <c r="C100" s="4"/>
      <c r="D100" s="4"/>
      <c r="E100" s="4"/>
      <c r="F100" s="4"/>
      <c r="G100" s="311" t="s">
        <v>1522</v>
      </c>
      <c r="H100" s="308">
        <f>COUNTIF($J$11:$J$96,G100)</f>
        <v>17</v>
      </c>
      <c r="I100" s="312">
        <f>H100/$H$107</f>
        <v>0.19767441860465115</v>
      </c>
      <c r="J100" s="309"/>
      <c r="K100" s="313" t="s">
        <v>1522</v>
      </c>
      <c r="L100" s="308">
        <f>COUNTIF($L$11:$L$96,K100)</f>
        <v>8</v>
      </c>
      <c r="M100" s="312">
        <f>L100/$L$107</f>
        <v>0.09302325581395349</v>
      </c>
      <c r="O100" s="76"/>
      <c r="P100" s="77"/>
      <c r="Q100" s="78"/>
      <c r="R100" s="79"/>
      <c r="S100" s="11"/>
      <c r="T100" s="11"/>
      <c r="U100" s="11"/>
      <c r="V100" s="11"/>
      <c r="W100" s="11"/>
      <c r="X100" s="75"/>
      <c r="Y100" s="19"/>
      <c r="Z100" s="11"/>
      <c r="AA100" s="80"/>
      <c r="AB100" s="11"/>
    </row>
    <row r="101" spans="1:13" ht="15.75" customHeight="1">
      <c r="A101" s="3"/>
      <c r="B101" s="3"/>
      <c r="C101" s="4"/>
      <c r="D101" s="4"/>
      <c r="E101" s="4"/>
      <c r="F101" s="4"/>
      <c r="G101" s="311" t="s">
        <v>1523</v>
      </c>
      <c r="H101" s="308">
        <f aca="true" t="shared" si="6" ref="H101:H106">COUNTIF($J$11:$J$96,G101)</f>
        <v>54</v>
      </c>
      <c r="I101" s="312">
        <f aca="true" t="shared" si="7" ref="I101:I107">H101/$H$107</f>
        <v>0.627906976744186</v>
      </c>
      <c r="J101" s="309"/>
      <c r="K101" s="313" t="s">
        <v>1523</v>
      </c>
      <c r="L101" s="308">
        <f aca="true" t="shared" si="8" ref="L101:L106">COUNTIF($L$11:$L$96,K101)</f>
        <v>58</v>
      </c>
      <c r="M101" s="312">
        <f aca="true" t="shared" si="9" ref="M101:M107">L101/$L$107</f>
        <v>0.6744186046511628</v>
      </c>
    </row>
    <row r="102" spans="1:13" ht="15.75" customHeight="1">
      <c r="A102" s="3"/>
      <c r="B102" s="3"/>
      <c r="C102" s="4"/>
      <c r="D102" s="4"/>
      <c r="E102" s="4"/>
      <c r="F102" s="4"/>
      <c r="G102" s="311" t="s">
        <v>2414</v>
      </c>
      <c r="H102" s="308">
        <f t="shared" si="6"/>
        <v>10</v>
      </c>
      <c r="I102" s="312">
        <f t="shared" si="7"/>
        <v>0.11627906976744186</v>
      </c>
      <c r="J102" s="309"/>
      <c r="K102" s="313" t="s">
        <v>2414</v>
      </c>
      <c r="L102" s="308">
        <f t="shared" si="8"/>
        <v>13</v>
      </c>
      <c r="M102" s="312">
        <f t="shared" si="9"/>
        <v>0.1511627906976744</v>
      </c>
    </row>
    <row r="103" spans="1:13" ht="15.75" customHeight="1">
      <c r="A103" s="3"/>
      <c r="B103" s="3"/>
      <c r="C103" s="4"/>
      <c r="D103" s="4"/>
      <c r="E103" s="4"/>
      <c r="F103" s="4"/>
      <c r="G103" s="311" t="s">
        <v>2415</v>
      </c>
      <c r="H103" s="308">
        <f t="shared" si="6"/>
        <v>0</v>
      </c>
      <c r="I103" s="312">
        <f t="shared" si="7"/>
        <v>0</v>
      </c>
      <c r="J103" s="309"/>
      <c r="K103" s="313" t="s">
        <v>2415</v>
      </c>
      <c r="L103" s="308">
        <f t="shared" si="8"/>
        <v>0</v>
      </c>
      <c r="M103" s="312">
        <f t="shared" si="9"/>
        <v>0</v>
      </c>
    </row>
    <row r="104" spans="1:13" ht="15.75" customHeight="1">
      <c r="A104" s="3"/>
      <c r="B104" s="3"/>
      <c r="C104" s="4"/>
      <c r="D104" s="4"/>
      <c r="E104" s="4"/>
      <c r="F104" s="4"/>
      <c r="G104" s="311" t="s">
        <v>2416</v>
      </c>
      <c r="H104" s="308">
        <f t="shared" si="6"/>
        <v>0</v>
      </c>
      <c r="I104" s="312">
        <f t="shared" si="7"/>
        <v>0</v>
      </c>
      <c r="J104" s="309"/>
      <c r="K104" s="313" t="s">
        <v>2416</v>
      </c>
      <c r="L104" s="308">
        <f t="shared" si="8"/>
        <v>0</v>
      </c>
      <c r="M104" s="312">
        <f t="shared" si="9"/>
        <v>0</v>
      </c>
    </row>
    <row r="105" spans="1:13" ht="15.75" customHeight="1">
      <c r="A105" s="3"/>
      <c r="B105" s="3"/>
      <c r="C105" s="4"/>
      <c r="D105" s="4"/>
      <c r="E105" s="4"/>
      <c r="F105" s="4"/>
      <c r="G105" s="311" t="s">
        <v>2417</v>
      </c>
      <c r="H105" s="308">
        <f t="shared" si="6"/>
        <v>0</v>
      </c>
      <c r="I105" s="312">
        <f t="shared" si="7"/>
        <v>0</v>
      </c>
      <c r="J105" s="309"/>
      <c r="K105" s="313" t="s">
        <v>2481</v>
      </c>
      <c r="L105" s="308">
        <f t="shared" si="8"/>
        <v>2</v>
      </c>
      <c r="M105" s="312">
        <f t="shared" si="9"/>
        <v>0.023255813953488372</v>
      </c>
    </row>
    <row r="106" spans="1:13" ht="15.75" customHeight="1">
      <c r="A106" s="3"/>
      <c r="B106" s="3"/>
      <c r="C106" s="4"/>
      <c r="D106" s="4"/>
      <c r="E106" s="4"/>
      <c r="F106" s="4"/>
      <c r="G106" s="311" t="s">
        <v>2418</v>
      </c>
      <c r="H106" s="308">
        <f t="shared" si="6"/>
        <v>5</v>
      </c>
      <c r="I106" s="312">
        <f t="shared" si="7"/>
        <v>0.05813953488372093</v>
      </c>
      <c r="J106" s="309"/>
      <c r="K106" s="313" t="s">
        <v>2418</v>
      </c>
      <c r="L106" s="308">
        <f t="shared" si="8"/>
        <v>5</v>
      </c>
      <c r="M106" s="312">
        <f t="shared" si="9"/>
        <v>0.05813953488372093</v>
      </c>
    </row>
    <row r="107" spans="1:13" ht="15.75" customHeight="1">
      <c r="A107" s="3"/>
      <c r="B107" s="3"/>
      <c r="C107" s="4"/>
      <c r="D107" s="4"/>
      <c r="E107" s="4"/>
      <c r="F107" s="4"/>
      <c r="G107" s="308" t="s">
        <v>2419</v>
      </c>
      <c r="H107" s="308">
        <f>SUM(H100:H106)</f>
        <v>86</v>
      </c>
      <c r="I107" s="312">
        <f t="shared" si="7"/>
        <v>1</v>
      </c>
      <c r="J107" s="309"/>
      <c r="K107" s="310" t="s">
        <v>2419</v>
      </c>
      <c r="L107" s="308">
        <f>SUM(L100:L106)</f>
        <v>86</v>
      </c>
      <c r="M107" s="312">
        <f t="shared" si="9"/>
        <v>1</v>
      </c>
    </row>
    <row r="108" spans="2:13" s="5" customFormat="1" ht="16.5">
      <c r="B108" s="2"/>
      <c r="F108" s="454" t="s">
        <v>2494</v>
      </c>
      <c r="G108" s="454"/>
      <c r="H108" s="454"/>
      <c r="I108" s="454"/>
      <c r="J108" s="454"/>
      <c r="K108" s="454"/>
      <c r="L108" s="454"/>
      <c r="M108" s="454"/>
    </row>
    <row r="109" spans="1:14" s="7" customFormat="1" ht="16.5">
      <c r="A109" s="430" t="s">
        <v>5</v>
      </c>
      <c r="B109" s="430"/>
      <c r="C109" s="430"/>
      <c r="D109" s="430"/>
      <c r="E109" s="430"/>
      <c r="F109" s="430"/>
      <c r="G109" s="449" t="s">
        <v>2420</v>
      </c>
      <c r="H109" s="449"/>
      <c r="I109" s="449"/>
      <c r="J109" s="449"/>
      <c r="K109" s="449"/>
      <c r="L109" s="449"/>
      <c r="M109" s="449"/>
      <c r="N109" s="5"/>
    </row>
    <row r="110" spans="1:14" ht="16.5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7:11" ht="16.5">
      <c r="G111" s="2"/>
      <c r="I111" s="2"/>
      <c r="K111" s="2"/>
    </row>
    <row r="112" spans="7:11" ht="16.5">
      <c r="G112" s="2"/>
      <c r="I112" s="2"/>
      <c r="K112" s="2"/>
    </row>
    <row r="113" spans="1:13" ht="16.5">
      <c r="A113" s="430" t="s">
        <v>2463</v>
      </c>
      <c r="B113" s="430"/>
      <c r="C113" s="430"/>
      <c r="G113" s="449" t="s">
        <v>2462</v>
      </c>
      <c r="H113" s="449"/>
      <c r="I113" s="449"/>
      <c r="J113" s="449"/>
      <c r="K113" s="449"/>
      <c r="L113" s="449"/>
      <c r="M113" s="449"/>
    </row>
  </sheetData>
  <sheetProtection/>
  <mergeCells count="25">
    <mergeCell ref="A113:C113"/>
    <mergeCell ref="G113:M113"/>
    <mergeCell ref="A7:N7"/>
    <mergeCell ref="A9:A10"/>
    <mergeCell ref="C9:D10"/>
    <mergeCell ref="E9:E10"/>
    <mergeCell ref="F9:F10"/>
    <mergeCell ref="A8:M8"/>
    <mergeCell ref="A109:C109"/>
    <mergeCell ref="B9:B10"/>
    <mergeCell ref="A2:D2"/>
    <mergeCell ref="A3:D3"/>
    <mergeCell ref="A5:N5"/>
    <mergeCell ref="A6:N6"/>
    <mergeCell ref="E2:M2"/>
    <mergeCell ref="E3:M3"/>
    <mergeCell ref="D109:F109"/>
    <mergeCell ref="G109:M109"/>
    <mergeCell ref="M9:M10"/>
    <mergeCell ref="G9:H9"/>
    <mergeCell ref="F108:M108"/>
    <mergeCell ref="I9:J9"/>
    <mergeCell ref="K9:L9"/>
    <mergeCell ref="G98:I98"/>
    <mergeCell ref="K98:M98"/>
  </mergeCells>
  <conditionalFormatting sqref="G11:G96 I11:I96 K11:K93 K95:K96">
    <cfRule type="cellIs" priority="4" dxfId="0" operator="equal" stopIfTrue="1">
      <formula>0</formula>
    </cfRule>
  </conditionalFormatting>
  <conditionalFormatting sqref="K94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70">
      <selection activeCell="P76" sqref="P76"/>
    </sheetView>
  </sheetViews>
  <sheetFormatPr defaultColWidth="9.140625" defaultRowHeight="12.75"/>
  <cols>
    <col min="1" max="1" width="3.28125" style="2" customWidth="1"/>
    <col min="2" max="2" width="9.7109375" style="2" customWidth="1"/>
    <col min="3" max="3" width="11.57421875" style="2" customWidth="1"/>
    <col min="4" max="4" width="9.140625" style="2" customWidth="1"/>
    <col min="5" max="5" width="9.00390625" style="2" customWidth="1"/>
    <col min="6" max="6" width="10.7109375" style="2" customWidth="1"/>
    <col min="7" max="7" width="7.00390625" style="2" customWidth="1"/>
    <col min="8" max="8" width="5.8515625" style="2" customWidth="1"/>
    <col min="9" max="9" width="6.57421875" style="2" customWidth="1"/>
    <col min="10" max="10" width="6.421875" style="2" customWidth="1"/>
    <col min="11" max="11" width="6.57421875" style="2" customWidth="1"/>
    <col min="12" max="12" width="6.00390625" style="2" customWidth="1"/>
    <col min="13" max="13" width="7.57421875" style="2" customWidth="1"/>
    <col min="14" max="14" width="10.28125" style="2" customWidth="1"/>
    <col min="15" max="15" width="18.421875" style="2" customWidth="1"/>
    <col min="16" max="16" width="14.28125" style="2" customWidth="1"/>
    <col min="17" max="17" width="11.421875" style="2" bestFit="1" customWidth="1"/>
    <col min="18" max="18" width="12.7109375" style="2" customWidth="1"/>
    <col min="19" max="16384" width="9.140625" style="2" customWidth="1"/>
  </cols>
  <sheetData>
    <row r="1" ht="19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49.5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5" ht="18" customHeight="1">
      <c r="A11" s="273">
        <v>1</v>
      </c>
      <c r="B11" s="303">
        <v>172236463</v>
      </c>
      <c r="C11" s="274" t="s">
        <v>749</v>
      </c>
      <c r="D11" s="275" t="s">
        <v>42</v>
      </c>
      <c r="E11" s="276" t="s">
        <v>658</v>
      </c>
      <c r="F11" s="277" t="s">
        <v>750</v>
      </c>
      <c r="G11" s="278">
        <v>90</v>
      </c>
      <c r="H11" s="314" t="str">
        <f aca="true" t="shared" si="0" ref="H11:H41">IF(G11&gt;=90,"X SẮC",IF(G11&gt;=80,"TỐT",IF(G11&gt;=70,"KHÁ",IF(G11&gt;=60,"TB KHÁ",IF(G11&gt;=50,"T. BÌNH",IF(G11&gt;=40,"YẾU","KÉM"))))))</f>
        <v>X SẮC</v>
      </c>
      <c r="I11" s="278">
        <v>90</v>
      </c>
      <c r="J11" s="314" t="str">
        <f aca="true" t="shared" si="1" ref="J11:J42">IF(I11&gt;=90,"X SẮC",IF(I11&gt;=80,"TỐT",IF(I11&gt;=70,"KHÁ",IF(I11&gt;=60,"TB KHÁ",IF(I11&gt;=50,"T. BÌNH",IF(I11&gt;=40,"YẾU","KÉM"))))))</f>
        <v>X SẮC</v>
      </c>
      <c r="K11" s="278">
        <f>(G11+I11)/2</f>
        <v>90</v>
      </c>
      <c r="L11" s="314" t="str">
        <f aca="true" t="shared" si="2" ref="L11:L42">IF(K11&gt;=90,"X SẮC",IF(K11&gt;=80,"TỐT",IF(K11&gt;=70,"KHÁ",IF(K11&gt;=60,"TB KHÁ",IF(K11&gt;=50,"T. BÌNH",IF(K11&gt;=40,"YẾU","KÉM"))))))</f>
        <v>X SẮC</v>
      </c>
      <c r="M11" s="279"/>
      <c r="O11" s="114"/>
      <c r="P11" s="267"/>
      <c r="Q11" s="115"/>
      <c r="R11" s="116"/>
      <c r="S11" s="117"/>
      <c r="T11" s="268"/>
      <c r="U11" s="268"/>
      <c r="V11" s="268"/>
      <c r="W11" s="129"/>
      <c r="X11" s="119"/>
      <c r="Y11" s="120"/>
    </row>
    <row r="12" spans="1:25" ht="18" customHeight="1">
      <c r="A12" s="280">
        <v>2</v>
      </c>
      <c r="B12" s="304">
        <v>172236464</v>
      </c>
      <c r="C12" s="281" t="s">
        <v>751</v>
      </c>
      <c r="D12" s="282" t="s">
        <v>752</v>
      </c>
      <c r="E12" s="283" t="s">
        <v>753</v>
      </c>
      <c r="F12" s="284" t="s">
        <v>750</v>
      </c>
      <c r="G12" s="285">
        <v>95</v>
      </c>
      <c r="H12" s="315" t="str">
        <f t="shared" si="0"/>
        <v>X SẮC</v>
      </c>
      <c r="I12" s="285">
        <v>88</v>
      </c>
      <c r="J12" s="315" t="str">
        <f t="shared" si="1"/>
        <v>TỐT</v>
      </c>
      <c r="K12" s="285">
        <f aca="true" t="shared" si="3" ref="K12:K75">(G12+I12)/2</f>
        <v>91.5</v>
      </c>
      <c r="L12" s="315" t="str">
        <f t="shared" si="2"/>
        <v>X SẮC</v>
      </c>
      <c r="M12" s="286"/>
      <c r="O12" s="114"/>
      <c r="P12" s="267"/>
      <c r="Q12" s="115"/>
      <c r="R12" s="116"/>
      <c r="S12" s="117"/>
      <c r="T12" s="268"/>
      <c r="U12" s="268"/>
      <c r="V12" s="268"/>
      <c r="W12" s="129"/>
      <c r="X12" s="119"/>
      <c r="Y12" s="120"/>
    </row>
    <row r="13" spans="1:25" ht="18" customHeight="1">
      <c r="A13" s="280">
        <v>3</v>
      </c>
      <c r="B13" s="304">
        <v>172236465</v>
      </c>
      <c r="C13" s="281" t="s">
        <v>552</v>
      </c>
      <c r="D13" s="282" t="s">
        <v>305</v>
      </c>
      <c r="E13" s="283" t="s">
        <v>633</v>
      </c>
      <c r="F13" s="284" t="s">
        <v>750</v>
      </c>
      <c r="G13" s="285">
        <v>88</v>
      </c>
      <c r="H13" s="315" t="str">
        <f t="shared" si="0"/>
        <v>TỐT</v>
      </c>
      <c r="I13" s="285">
        <v>87</v>
      </c>
      <c r="J13" s="315" t="str">
        <f t="shared" si="1"/>
        <v>TỐT</v>
      </c>
      <c r="K13" s="285">
        <f t="shared" si="3"/>
        <v>87.5</v>
      </c>
      <c r="L13" s="315" t="str">
        <f t="shared" si="2"/>
        <v>TỐT</v>
      </c>
      <c r="M13" s="286"/>
      <c r="O13" s="121"/>
      <c r="P13" s="269"/>
      <c r="Q13" s="122"/>
      <c r="R13" s="116"/>
      <c r="S13" s="117"/>
      <c r="T13" s="268"/>
      <c r="U13" s="268"/>
      <c r="V13" s="268"/>
      <c r="W13" s="129"/>
      <c r="X13" s="119"/>
      <c r="Y13" s="120"/>
    </row>
    <row r="14" spans="1:25" ht="18" customHeight="1">
      <c r="A14" s="280">
        <v>4</v>
      </c>
      <c r="B14" s="304">
        <v>172236466</v>
      </c>
      <c r="C14" s="281" t="s">
        <v>754</v>
      </c>
      <c r="D14" s="282" t="s">
        <v>93</v>
      </c>
      <c r="E14" s="283" t="s">
        <v>755</v>
      </c>
      <c r="F14" s="284" t="s">
        <v>750</v>
      </c>
      <c r="G14" s="285">
        <v>86</v>
      </c>
      <c r="H14" s="315" t="str">
        <f t="shared" si="0"/>
        <v>TỐT</v>
      </c>
      <c r="I14" s="285">
        <v>85</v>
      </c>
      <c r="J14" s="315" t="str">
        <f t="shared" si="1"/>
        <v>TỐT</v>
      </c>
      <c r="K14" s="285">
        <f t="shared" si="3"/>
        <v>85.5</v>
      </c>
      <c r="L14" s="315" t="str">
        <f t="shared" si="2"/>
        <v>TỐT</v>
      </c>
      <c r="M14" s="286"/>
      <c r="O14" s="121"/>
      <c r="P14" s="269"/>
      <c r="Q14" s="122"/>
      <c r="R14" s="116"/>
      <c r="S14" s="117"/>
      <c r="T14" s="268"/>
      <c r="U14" s="268"/>
      <c r="V14" s="268"/>
      <c r="W14" s="129"/>
      <c r="X14" s="119"/>
      <c r="Y14" s="120"/>
    </row>
    <row r="15" spans="1:25" ht="18" customHeight="1">
      <c r="A15" s="280">
        <v>5</v>
      </c>
      <c r="B15" s="304">
        <v>172236467</v>
      </c>
      <c r="C15" s="281" t="s">
        <v>756</v>
      </c>
      <c r="D15" s="282" t="s">
        <v>93</v>
      </c>
      <c r="E15" s="283" t="s">
        <v>757</v>
      </c>
      <c r="F15" s="284" t="s">
        <v>750</v>
      </c>
      <c r="G15" s="285">
        <v>98</v>
      </c>
      <c r="H15" s="315" t="str">
        <f t="shared" si="0"/>
        <v>X SẮC</v>
      </c>
      <c r="I15" s="285">
        <v>95</v>
      </c>
      <c r="J15" s="315" t="str">
        <f t="shared" si="1"/>
        <v>X SẮC</v>
      </c>
      <c r="K15" s="285">
        <f t="shared" si="3"/>
        <v>96.5</v>
      </c>
      <c r="L15" s="315" t="str">
        <f t="shared" si="2"/>
        <v>X SẮC</v>
      </c>
      <c r="M15" s="286"/>
      <c r="O15" s="121"/>
      <c r="P15" s="269"/>
      <c r="Q15" s="122"/>
      <c r="R15" s="116"/>
      <c r="S15" s="117"/>
      <c r="T15" s="268"/>
      <c r="U15" s="268"/>
      <c r="V15" s="268"/>
      <c r="W15" s="129"/>
      <c r="X15" s="119"/>
      <c r="Y15" s="120"/>
    </row>
    <row r="16" spans="1:25" ht="18" customHeight="1">
      <c r="A16" s="280">
        <v>6</v>
      </c>
      <c r="B16" s="304">
        <v>172236468</v>
      </c>
      <c r="C16" s="281" t="s">
        <v>758</v>
      </c>
      <c r="D16" s="282" t="s">
        <v>93</v>
      </c>
      <c r="E16" s="283" t="s">
        <v>633</v>
      </c>
      <c r="F16" s="284" t="s">
        <v>750</v>
      </c>
      <c r="G16" s="285">
        <v>92</v>
      </c>
      <c r="H16" s="315" t="str">
        <f t="shared" si="0"/>
        <v>X SẮC</v>
      </c>
      <c r="I16" s="285">
        <v>90</v>
      </c>
      <c r="J16" s="315" t="str">
        <f t="shared" si="1"/>
        <v>X SẮC</v>
      </c>
      <c r="K16" s="285">
        <f t="shared" si="3"/>
        <v>91</v>
      </c>
      <c r="L16" s="315" t="str">
        <f t="shared" si="2"/>
        <v>X SẮC</v>
      </c>
      <c r="M16" s="286"/>
      <c r="O16" s="121"/>
      <c r="P16" s="269"/>
      <c r="Q16" s="122"/>
      <c r="R16" s="116"/>
      <c r="S16" s="117"/>
      <c r="T16" s="268"/>
      <c r="U16" s="268"/>
      <c r="V16" s="268"/>
      <c r="W16" s="129"/>
      <c r="X16" s="119"/>
      <c r="Y16" s="120"/>
    </row>
    <row r="17" spans="1:25" ht="18" customHeight="1">
      <c r="A17" s="280">
        <v>7</v>
      </c>
      <c r="B17" s="304">
        <v>172236469</v>
      </c>
      <c r="C17" s="281" t="s">
        <v>759</v>
      </c>
      <c r="D17" s="282" t="s">
        <v>760</v>
      </c>
      <c r="E17" s="283" t="s">
        <v>761</v>
      </c>
      <c r="F17" s="284" t="s">
        <v>750</v>
      </c>
      <c r="G17" s="285">
        <v>81</v>
      </c>
      <c r="H17" s="315" t="str">
        <f t="shared" si="0"/>
        <v>TỐT</v>
      </c>
      <c r="I17" s="285">
        <v>85</v>
      </c>
      <c r="J17" s="315" t="str">
        <f t="shared" si="1"/>
        <v>TỐT</v>
      </c>
      <c r="K17" s="285">
        <f t="shared" si="3"/>
        <v>83</v>
      </c>
      <c r="L17" s="315" t="str">
        <f t="shared" si="2"/>
        <v>TỐT</v>
      </c>
      <c r="M17" s="286"/>
      <c r="O17" s="121"/>
      <c r="P17" s="269"/>
      <c r="Q17" s="122"/>
      <c r="R17" s="116"/>
      <c r="S17" s="117"/>
      <c r="T17" s="268"/>
      <c r="U17" s="268"/>
      <c r="V17" s="268"/>
      <c r="W17" s="129"/>
      <c r="X17" s="119"/>
      <c r="Y17" s="120"/>
    </row>
    <row r="18" spans="1:25" ht="18" customHeight="1">
      <c r="A18" s="280">
        <v>8</v>
      </c>
      <c r="B18" s="304">
        <v>172236470</v>
      </c>
      <c r="C18" s="281" t="s">
        <v>762</v>
      </c>
      <c r="D18" s="282" t="s">
        <v>157</v>
      </c>
      <c r="E18" s="283" t="s">
        <v>437</v>
      </c>
      <c r="F18" s="284" t="s">
        <v>750</v>
      </c>
      <c r="G18" s="285">
        <v>83</v>
      </c>
      <c r="H18" s="315" t="str">
        <f t="shared" si="0"/>
        <v>TỐT</v>
      </c>
      <c r="I18" s="285">
        <v>85</v>
      </c>
      <c r="J18" s="315" t="str">
        <f t="shared" si="1"/>
        <v>TỐT</v>
      </c>
      <c r="K18" s="285">
        <f t="shared" si="3"/>
        <v>84</v>
      </c>
      <c r="L18" s="315" t="str">
        <f t="shared" si="2"/>
        <v>TỐT</v>
      </c>
      <c r="M18" s="286"/>
      <c r="O18" s="121"/>
      <c r="P18" s="269"/>
      <c r="Q18" s="122"/>
      <c r="R18" s="116"/>
      <c r="S18" s="117"/>
      <c r="T18" s="268"/>
      <c r="U18" s="268"/>
      <c r="V18" s="268"/>
      <c r="W18" s="19"/>
      <c r="X18" s="119"/>
      <c r="Y18" s="120"/>
    </row>
    <row r="19" spans="1:25" ht="18" customHeight="1">
      <c r="A19" s="280">
        <v>9</v>
      </c>
      <c r="B19" s="304">
        <v>172236471</v>
      </c>
      <c r="C19" s="281" t="s">
        <v>763</v>
      </c>
      <c r="D19" s="282" t="s">
        <v>223</v>
      </c>
      <c r="E19" s="283" t="s">
        <v>764</v>
      </c>
      <c r="F19" s="284" t="s">
        <v>750</v>
      </c>
      <c r="G19" s="285">
        <v>86</v>
      </c>
      <c r="H19" s="315" t="str">
        <f t="shared" si="0"/>
        <v>TỐT</v>
      </c>
      <c r="I19" s="285">
        <v>88</v>
      </c>
      <c r="J19" s="315" t="str">
        <f t="shared" si="1"/>
        <v>TỐT</v>
      </c>
      <c r="K19" s="285">
        <f t="shared" si="3"/>
        <v>87</v>
      </c>
      <c r="L19" s="315" t="str">
        <f t="shared" si="2"/>
        <v>TỐT</v>
      </c>
      <c r="M19" s="286"/>
      <c r="O19" s="121"/>
      <c r="P19" s="269"/>
      <c r="Q19" s="122"/>
      <c r="R19" s="116"/>
      <c r="S19" s="117"/>
      <c r="T19" s="268"/>
      <c r="U19" s="268"/>
      <c r="V19" s="268"/>
      <c r="W19" s="129"/>
      <c r="X19" s="119"/>
      <c r="Y19" s="120"/>
    </row>
    <row r="20" spans="1:25" ht="18" customHeight="1">
      <c r="A20" s="280">
        <v>10</v>
      </c>
      <c r="B20" s="304">
        <v>172236472</v>
      </c>
      <c r="C20" s="281" t="s">
        <v>765</v>
      </c>
      <c r="D20" s="282" t="s">
        <v>183</v>
      </c>
      <c r="E20" s="283" t="s">
        <v>766</v>
      </c>
      <c r="F20" s="284" t="s">
        <v>750</v>
      </c>
      <c r="G20" s="285">
        <v>85</v>
      </c>
      <c r="H20" s="315" t="str">
        <f t="shared" si="0"/>
        <v>TỐT</v>
      </c>
      <c r="I20" s="285">
        <v>85</v>
      </c>
      <c r="J20" s="315" t="str">
        <f t="shared" si="1"/>
        <v>TỐT</v>
      </c>
      <c r="K20" s="285">
        <f t="shared" si="3"/>
        <v>85</v>
      </c>
      <c r="L20" s="315" t="str">
        <f t="shared" si="2"/>
        <v>TỐT</v>
      </c>
      <c r="M20" s="286"/>
      <c r="O20" s="121"/>
      <c r="P20" s="269"/>
      <c r="Q20" s="122"/>
      <c r="R20" s="116"/>
      <c r="S20" s="117"/>
      <c r="T20" s="268"/>
      <c r="U20" s="268"/>
      <c r="V20" s="268"/>
      <c r="W20" s="129"/>
      <c r="X20" s="119"/>
      <c r="Y20" s="120"/>
    </row>
    <row r="21" spans="1:25" ht="18" customHeight="1">
      <c r="A21" s="280">
        <v>11</v>
      </c>
      <c r="B21" s="304">
        <v>172236473</v>
      </c>
      <c r="C21" s="281" t="s">
        <v>51</v>
      </c>
      <c r="D21" s="282" t="s">
        <v>767</v>
      </c>
      <c r="E21" s="283" t="s">
        <v>768</v>
      </c>
      <c r="F21" s="284" t="s">
        <v>750</v>
      </c>
      <c r="G21" s="285">
        <v>91</v>
      </c>
      <c r="H21" s="315" t="str">
        <f t="shared" si="0"/>
        <v>X SẮC</v>
      </c>
      <c r="I21" s="285">
        <v>90</v>
      </c>
      <c r="J21" s="315" t="str">
        <f t="shared" si="1"/>
        <v>X SẮC</v>
      </c>
      <c r="K21" s="285">
        <f t="shared" si="3"/>
        <v>90.5</v>
      </c>
      <c r="L21" s="315" t="str">
        <f t="shared" si="2"/>
        <v>X SẮC</v>
      </c>
      <c r="M21" s="286"/>
      <c r="O21" s="121"/>
      <c r="P21" s="269"/>
      <c r="Q21" s="122"/>
      <c r="R21" s="116"/>
      <c r="S21" s="117"/>
      <c r="T21" s="268"/>
      <c r="U21" s="268"/>
      <c r="V21" s="268"/>
      <c r="W21" s="129"/>
      <c r="X21" s="119"/>
      <c r="Y21" s="120"/>
    </row>
    <row r="22" spans="1:25" ht="18" customHeight="1">
      <c r="A22" s="280">
        <v>12</v>
      </c>
      <c r="B22" s="304">
        <v>172236474</v>
      </c>
      <c r="C22" s="281" t="s">
        <v>769</v>
      </c>
      <c r="D22" s="282" t="s">
        <v>176</v>
      </c>
      <c r="E22" s="283" t="s">
        <v>770</v>
      </c>
      <c r="F22" s="284" t="s">
        <v>750</v>
      </c>
      <c r="G22" s="285">
        <v>95</v>
      </c>
      <c r="H22" s="315" t="str">
        <f t="shared" si="0"/>
        <v>X SẮC</v>
      </c>
      <c r="I22" s="285">
        <v>97</v>
      </c>
      <c r="J22" s="315" t="str">
        <f t="shared" si="1"/>
        <v>X SẮC</v>
      </c>
      <c r="K22" s="285">
        <f t="shared" si="3"/>
        <v>96</v>
      </c>
      <c r="L22" s="315" t="str">
        <f t="shared" si="2"/>
        <v>X SẮC</v>
      </c>
      <c r="M22" s="286"/>
      <c r="O22" s="121"/>
      <c r="P22" s="269"/>
      <c r="Q22" s="122"/>
      <c r="R22" s="116"/>
      <c r="S22" s="117"/>
      <c r="T22" s="268"/>
      <c r="U22" s="268"/>
      <c r="V22" s="268"/>
      <c r="W22" s="129"/>
      <c r="X22" s="119"/>
      <c r="Y22" s="120"/>
    </row>
    <row r="23" spans="1:25" ht="18" customHeight="1">
      <c r="A23" s="280">
        <v>13</v>
      </c>
      <c r="B23" s="304">
        <v>172236475</v>
      </c>
      <c r="C23" s="281" t="s">
        <v>771</v>
      </c>
      <c r="D23" s="282" t="s">
        <v>380</v>
      </c>
      <c r="E23" s="283" t="s">
        <v>677</v>
      </c>
      <c r="F23" s="284" t="s">
        <v>750</v>
      </c>
      <c r="G23" s="285">
        <v>0</v>
      </c>
      <c r="H23" s="315" t="str">
        <f t="shared" si="0"/>
        <v>KÉM</v>
      </c>
      <c r="I23" s="285">
        <v>0</v>
      </c>
      <c r="J23" s="315" t="str">
        <f t="shared" si="1"/>
        <v>KÉM</v>
      </c>
      <c r="K23" s="285">
        <f t="shared" si="3"/>
        <v>0</v>
      </c>
      <c r="L23" s="315" t="str">
        <f t="shared" si="2"/>
        <v>KÉM</v>
      </c>
      <c r="M23" s="286" t="s">
        <v>1954</v>
      </c>
      <c r="O23" s="121" t="s">
        <v>2468</v>
      </c>
      <c r="P23" s="269"/>
      <c r="Q23" s="122"/>
      <c r="R23" s="116"/>
      <c r="S23" s="117"/>
      <c r="T23" s="268"/>
      <c r="U23" s="268"/>
      <c r="V23" s="268"/>
      <c r="W23" s="270"/>
      <c r="X23" s="119"/>
      <c r="Y23" s="120"/>
    </row>
    <row r="24" spans="1:25" ht="18" customHeight="1">
      <c r="A24" s="280">
        <v>14</v>
      </c>
      <c r="B24" s="304">
        <v>172236476</v>
      </c>
      <c r="C24" s="281" t="s">
        <v>772</v>
      </c>
      <c r="D24" s="282" t="s">
        <v>743</v>
      </c>
      <c r="E24" s="283" t="s">
        <v>773</v>
      </c>
      <c r="F24" s="284" t="s">
        <v>750</v>
      </c>
      <c r="G24" s="285">
        <v>95</v>
      </c>
      <c r="H24" s="315" t="str">
        <f t="shared" si="0"/>
        <v>X SẮC</v>
      </c>
      <c r="I24" s="285">
        <v>90</v>
      </c>
      <c r="J24" s="315" t="str">
        <f t="shared" si="1"/>
        <v>X SẮC</v>
      </c>
      <c r="K24" s="285">
        <f t="shared" si="3"/>
        <v>92.5</v>
      </c>
      <c r="L24" s="315" t="str">
        <f t="shared" si="2"/>
        <v>X SẮC</v>
      </c>
      <c r="M24" s="286"/>
      <c r="O24" s="121"/>
      <c r="P24" s="269"/>
      <c r="Q24" s="122"/>
      <c r="R24" s="116"/>
      <c r="S24" s="117"/>
      <c r="T24" s="268"/>
      <c r="U24" s="268"/>
      <c r="V24" s="268"/>
      <c r="W24" s="270"/>
      <c r="X24" s="119"/>
      <c r="Y24" s="120"/>
    </row>
    <row r="25" spans="1:25" ht="18" customHeight="1">
      <c r="A25" s="280">
        <v>15</v>
      </c>
      <c r="B25" s="304">
        <v>172236477</v>
      </c>
      <c r="C25" s="281" t="s">
        <v>597</v>
      </c>
      <c r="D25" s="282" t="s">
        <v>774</v>
      </c>
      <c r="E25" s="283" t="s">
        <v>775</v>
      </c>
      <c r="F25" s="284" t="s">
        <v>750</v>
      </c>
      <c r="G25" s="285">
        <v>81</v>
      </c>
      <c r="H25" s="315" t="str">
        <f t="shared" si="0"/>
        <v>TỐT</v>
      </c>
      <c r="I25" s="285">
        <v>87</v>
      </c>
      <c r="J25" s="315" t="str">
        <f t="shared" si="1"/>
        <v>TỐT</v>
      </c>
      <c r="K25" s="285">
        <f t="shared" si="3"/>
        <v>84</v>
      </c>
      <c r="L25" s="315" t="str">
        <f t="shared" si="2"/>
        <v>TỐT</v>
      </c>
      <c r="M25" s="286"/>
      <c r="O25" s="121"/>
      <c r="P25" s="269"/>
      <c r="Q25" s="122"/>
      <c r="R25" s="116"/>
      <c r="S25" s="117"/>
      <c r="T25" s="268"/>
      <c r="U25" s="268"/>
      <c r="V25" s="268"/>
      <c r="W25" s="270"/>
      <c r="X25" s="119"/>
      <c r="Y25" s="120"/>
    </row>
    <row r="26" spans="1:25" ht="18" customHeight="1">
      <c r="A26" s="280">
        <v>16</v>
      </c>
      <c r="B26" s="304">
        <v>172236478</v>
      </c>
      <c r="C26" s="281" t="s">
        <v>776</v>
      </c>
      <c r="D26" s="282" t="s">
        <v>777</v>
      </c>
      <c r="E26" s="283" t="s">
        <v>778</v>
      </c>
      <c r="F26" s="284" t="s">
        <v>750</v>
      </c>
      <c r="G26" s="285">
        <v>93</v>
      </c>
      <c r="H26" s="315" t="str">
        <f t="shared" si="0"/>
        <v>X SẮC</v>
      </c>
      <c r="I26" s="285">
        <v>89</v>
      </c>
      <c r="J26" s="315" t="str">
        <f t="shared" si="1"/>
        <v>TỐT</v>
      </c>
      <c r="K26" s="285">
        <f t="shared" si="3"/>
        <v>91</v>
      </c>
      <c r="L26" s="315" t="str">
        <f t="shared" si="2"/>
        <v>X SẮC</v>
      </c>
      <c r="M26" s="286"/>
      <c r="O26" s="121"/>
      <c r="P26" s="269"/>
      <c r="Q26" s="122"/>
      <c r="R26" s="116"/>
      <c r="S26" s="117"/>
      <c r="T26" s="268"/>
      <c r="U26" s="268"/>
      <c r="V26" s="268"/>
      <c r="W26" s="270"/>
      <c r="X26" s="119"/>
      <c r="Y26" s="111"/>
    </row>
    <row r="27" spans="1:25" ht="18" customHeight="1">
      <c r="A27" s="280">
        <v>17</v>
      </c>
      <c r="B27" s="304">
        <v>172236480</v>
      </c>
      <c r="C27" s="281" t="s">
        <v>779</v>
      </c>
      <c r="D27" s="282" t="s">
        <v>104</v>
      </c>
      <c r="E27" s="283" t="s">
        <v>780</v>
      </c>
      <c r="F27" s="284" t="s">
        <v>750</v>
      </c>
      <c r="G27" s="285">
        <v>80</v>
      </c>
      <c r="H27" s="315" t="str">
        <f t="shared" si="0"/>
        <v>TỐT</v>
      </c>
      <c r="I27" s="285">
        <v>85</v>
      </c>
      <c r="J27" s="315" t="str">
        <f t="shared" si="1"/>
        <v>TỐT</v>
      </c>
      <c r="K27" s="285">
        <f t="shared" si="3"/>
        <v>82.5</v>
      </c>
      <c r="L27" s="315" t="str">
        <f t="shared" si="2"/>
        <v>TỐT</v>
      </c>
      <c r="M27" s="286"/>
      <c r="O27" s="121"/>
      <c r="P27" s="269"/>
      <c r="Q27" s="122"/>
      <c r="R27" s="116"/>
      <c r="S27" s="117"/>
      <c r="T27" s="268"/>
      <c r="U27" s="268"/>
      <c r="V27" s="268"/>
      <c r="W27" s="271"/>
      <c r="X27" s="119"/>
      <c r="Y27" s="120"/>
    </row>
    <row r="28" spans="1:25" ht="18" customHeight="1">
      <c r="A28" s="280">
        <v>18</v>
      </c>
      <c r="B28" s="304">
        <v>172236481</v>
      </c>
      <c r="C28" s="281" t="s">
        <v>781</v>
      </c>
      <c r="D28" s="282" t="s">
        <v>104</v>
      </c>
      <c r="E28" s="283" t="s">
        <v>782</v>
      </c>
      <c r="F28" s="284" t="s">
        <v>750</v>
      </c>
      <c r="G28" s="285">
        <v>88</v>
      </c>
      <c r="H28" s="315" t="str">
        <f t="shared" si="0"/>
        <v>TỐT</v>
      </c>
      <c r="I28" s="285">
        <v>85</v>
      </c>
      <c r="J28" s="315" t="str">
        <f t="shared" si="1"/>
        <v>TỐT</v>
      </c>
      <c r="K28" s="285">
        <f t="shared" si="3"/>
        <v>86.5</v>
      </c>
      <c r="L28" s="315" t="str">
        <f t="shared" si="2"/>
        <v>TỐT</v>
      </c>
      <c r="M28" s="286"/>
      <c r="O28" s="121"/>
      <c r="P28" s="269"/>
      <c r="Q28" s="122"/>
      <c r="R28" s="116"/>
      <c r="S28" s="117"/>
      <c r="T28" s="268"/>
      <c r="U28" s="268"/>
      <c r="V28" s="268"/>
      <c r="W28" s="270"/>
      <c r="X28" s="119"/>
      <c r="Y28" s="120"/>
    </row>
    <row r="29" spans="1:25" ht="18" customHeight="1">
      <c r="A29" s="280">
        <v>19</v>
      </c>
      <c r="B29" s="304">
        <v>172236483</v>
      </c>
      <c r="C29" s="281" t="s">
        <v>783</v>
      </c>
      <c r="D29" s="282" t="s">
        <v>84</v>
      </c>
      <c r="E29" s="283" t="s">
        <v>784</v>
      </c>
      <c r="F29" s="284" t="s">
        <v>750</v>
      </c>
      <c r="G29" s="285">
        <v>94</v>
      </c>
      <c r="H29" s="315" t="str">
        <f t="shared" si="0"/>
        <v>X SẮC</v>
      </c>
      <c r="I29" s="285">
        <v>90</v>
      </c>
      <c r="J29" s="315" t="str">
        <f t="shared" si="1"/>
        <v>X SẮC</v>
      </c>
      <c r="K29" s="285">
        <f t="shared" si="3"/>
        <v>92</v>
      </c>
      <c r="L29" s="315" t="str">
        <f t="shared" si="2"/>
        <v>X SẮC</v>
      </c>
      <c r="M29" s="286"/>
      <c r="O29" s="121"/>
      <c r="P29" s="269"/>
      <c r="Q29" s="122"/>
      <c r="R29" s="116"/>
      <c r="S29" s="117"/>
      <c r="T29" s="268"/>
      <c r="U29" s="268"/>
      <c r="V29" s="268"/>
      <c r="W29" s="270"/>
      <c r="X29" s="119"/>
      <c r="Y29" s="120"/>
    </row>
    <row r="30" spans="1:25" ht="18" customHeight="1">
      <c r="A30" s="280">
        <v>20</v>
      </c>
      <c r="B30" s="304">
        <v>172236484</v>
      </c>
      <c r="C30" s="281" t="s">
        <v>37</v>
      </c>
      <c r="D30" s="282" t="s">
        <v>413</v>
      </c>
      <c r="E30" s="283" t="s">
        <v>785</v>
      </c>
      <c r="F30" s="284" t="s">
        <v>750</v>
      </c>
      <c r="G30" s="285">
        <v>94</v>
      </c>
      <c r="H30" s="315" t="str">
        <f t="shared" si="0"/>
        <v>X SẮC</v>
      </c>
      <c r="I30" s="285">
        <v>90</v>
      </c>
      <c r="J30" s="315" t="str">
        <f t="shared" si="1"/>
        <v>X SẮC</v>
      </c>
      <c r="K30" s="285">
        <f t="shared" si="3"/>
        <v>92</v>
      </c>
      <c r="L30" s="315" t="str">
        <f t="shared" si="2"/>
        <v>X SẮC</v>
      </c>
      <c r="M30" s="286"/>
      <c r="O30" s="121"/>
      <c r="P30" s="269"/>
      <c r="Q30" s="122"/>
      <c r="R30" s="116"/>
      <c r="S30" s="117"/>
      <c r="T30" s="268"/>
      <c r="U30" s="268"/>
      <c r="V30" s="268"/>
      <c r="W30" s="270"/>
      <c r="X30" s="119"/>
      <c r="Y30" s="120"/>
    </row>
    <row r="31" spans="1:25" ht="18" customHeight="1">
      <c r="A31" s="280">
        <v>21</v>
      </c>
      <c r="B31" s="304">
        <v>172236486</v>
      </c>
      <c r="C31" s="281" t="s">
        <v>786</v>
      </c>
      <c r="D31" s="282" t="s">
        <v>38</v>
      </c>
      <c r="E31" s="283" t="s">
        <v>548</v>
      </c>
      <c r="F31" s="284" t="s">
        <v>750</v>
      </c>
      <c r="G31" s="285">
        <v>83</v>
      </c>
      <c r="H31" s="315" t="str">
        <f t="shared" si="0"/>
        <v>TỐT</v>
      </c>
      <c r="I31" s="285">
        <v>86</v>
      </c>
      <c r="J31" s="315" t="str">
        <f t="shared" si="1"/>
        <v>TỐT</v>
      </c>
      <c r="K31" s="285">
        <f t="shared" si="3"/>
        <v>84.5</v>
      </c>
      <c r="L31" s="315" t="str">
        <f t="shared" si="2"/>
        <v>TỐT</v>
      </c>
      <c r="M31" s="286"/>
      <c r="O31" s="121"/>
      <c r="P31" s="269"/>
      <c r="Q31" s="122"/>
      <c r="R31" s="116"/>
      <c r="S31" s="117"/>
      <c r="T31" s="268"/>
      <c r="U31" s="268"/>
      <c r="V31" s="268"/>
      <c r="W31" s="270"/>
      <c r="X31" s="119"/>
      <c r="Y31" s="120"/>
    </row>
    <row r="32" spans="1:25" ht="18" customHeight="1">
      <c r="A32" s="280">
        <v>22</v>
      </c>
      <c r="B32" s="304">
        <v>172236487</v>
      </c>
      <c r="C32" s="281" t="s">
        <v>787</v>
      </c>
      <c r="D32" s="282" t="s">
        <v>38</v>
      </c>
      <c r="E32" s="283" t="s">
        <v>242</v>
      </c>
      <c r="F32" s="284" t="s">
        <v>750</v>
      </c>
      <c r="G32" s="285">
        <v>0</v>
      </c>
      <c r="H32" s="315" t="str">
        <f t="shared" si="0"/>
        <v>KÉM</v>
      </c>
      <c r="I32" s="285">
        <v>0</v>
      </c>
      <c r="J32" s="315" t="str">
        <f t="shared" si="1"/>
        <v>KÉM</v>
      </c>
      <c r="K32" s="285">
        <f t="shared" si="3"/>
        <v>0</v>
      </c>
      <c r="L32" s="315" t="str">
        <f t="shared" si="2"/>
        <v>KÉM</v>
      </c>
      <c r="M32" s="286"/>
      <c r="O32" s="121"/>
      <c r="P32" s="269"/>
      <c r="Q32" s="122"/>
      <c r="R32" s="116"/>
      <c r="S32" s="117"/>
      <c r="T32" s="268"/>
      <c r="U32" s="268"/>
      <c r="V32" s="268"/>
      <c r="W32" s="270"/>
      <c r="X32" s="119"/>
      <c r="Y32" s="120"/>
    </row>
    <row r="33" spans="1:25" ht="18" customHeight="1">
      <c r="A33" s="280">
        <v>23</v>
      </c>
      <c r="B33" s="304">
        <v>172236488</v>
      </c>
      <c r="C33" s="281" t="s">
        <v>788</v>
      </c>
      <c r="D33" s="282" t="s">
        <v>248</v>
      </c>
      <c r="E33" s="283" t="s">
        <v>677</v>
      </c>
      <c r="F33" s="284" t="s">
        <v>750</v>
      </c>
      <c r="G33" s="285">
        <v>88</v>
      </c>
      <c r="H33" s="315" t="str">
        <f t="shared" si="0"/>
        <v>TỐT</v>
      </c>
      <c r="I33" s="285">
        <v>86</v>
      </c>
      <c r="J33" s="315" t="str">
        <f t="shared" si="1"/>
        <v>TỐT</v>
      </c>
      <c r="K33" s="285">
        <f t="shared" si="3"/>
        <v>87</v>
      </c>
      <c r="L33" s="315" t="str">
        <f t="shared" si="2"/>
        <v>TỐT</v>
      </c>
      <c r="M33" s="286"/>
      <c r="O33" s="121"/>
      <c r="P33" s="269"/>
      <c r="Q33" s="122"/>
      <c r="R33" s="116"/>
      <c r="S33" s="117"/>
      <c r="T33" s="268"/>
      <c r="U33" s="268"/>
      <c r="V33" s="268"/>
      <c r="W33" s="270"/>
      <c r="X33" s="119"/>
      <c r="Y33" s="120"/>
    </row>
    <row r="34" spans="1:25" ht="18" customHeight="1">
      <c r="A34" s="280">
        <v>24</v>
      </c>
      <c r="B34" s="304">
        <v>172236490</v>
      </c>
      <c r="C34" s="281" t="s">
        <v>789</v>
      </c>
      <c r="D34" s="282" t="s">
        <v>108</v>
      </c>
      <c r="E34" s="283" t="s">
        <v>790</v>
      </c>
      <c r="F34" s="284" t="s">
        <v>750</v>
      </c>
      <c r="G34" s="285">
        <v>83</v>
      </c>
      <c r="H34" s="315" t="str">
        <f t="shared" si="0"/>
        <v>TỐT</v>
      </c>
      <c r="I34" s="285">
        <v>83</v>
      </c>
      <c r="J34" s="315" t="str">
        <f t="shared" si="1"/>
        <v>TỐT</v>
      </c>
      <c r="K34" s="285">
        <f t="shared" si="3"/>
        <v>83</v>
      </c>
      <c r="L34" s="315" t="str">
        <f t="shared" si="2"/>
        <v>TỐT</v>
      </c>
      <c r="M34" s="286"/>
      <c r="O34" s="121"/>
      <c r="P34" s="269"/>
      <c r="Q34" s="122"/>
      <c r="R34" s="116"/>
      <c r="S34" s="117"/>
      <c r="T34" s="268"/>
      <c r="U34" s="268"/>
      <c r="V34" s="268"/>
      <c r="W34" s="270"/>
      <c r="X34" s="119"/>
      <c r="Y34" s="120"/>
    </row>
    <row r="35" spans="1:25" ht="18" customHeight="1">
      <c r="A35" s="280">
        <v>25</v>
      </c>
      <c r="B35" s="304">
        <v>172236491</v>
      </c>
      <c r="C35" s="281" t="s">
        <v>791</v>
      </c>
      <c r="D35" s="282" t="s">
        <v>108</v>
      </c>
      <c r="E35" s="283" t="s">
        <v>792</v>
      </c>
      <c r="F35" s="284" t="s">
        <v>750</v>
      </c>
      <c r="G35" s="285">
        <v>80</v>
      </c>
      <c r="H35" s="315" t="str">
        <f t="shared" si="0"/>
        <v>TỐT</v>
      </c>
      <c r="I35" s="285">
        <v>75</v>
      </c>
      <c r="J35" s="315" t="str">
        <f t="shared" si="1"/>
        <v>KHÁ</v>
      </c>
      <c r="K35" s="285">
        <f t="shared" si="3"/>
        <v>77.5</v>
      </c>
      <c r="L35" s="315" t="str">
        <f t="shared" si="2"/>
        <v>KHÁ</v>
      </c>
      <c r="M35" s="286"/>
      <c r="O35" s="121"/>
      <c r="P35" s="269"/>
      <c r="Q35" s="122"/>
      <c r="R35" s="116"/>
      <c r="S35" s="117"/>
      <c r="T35" s="268"/>
      <c r="U35" s="268"/>
      <c r="V35" s="268"/>
      <c r="W35" s="270"/>
      <c r="X35" s="119"/>
      <c r="Y35" s="120"/>
    </row>
    <row r="36" spans="1:25" ht="18" customHeight="1">
      <c r="A36" s="280">
        <v>26</v>
      </c>
      <c r="B36" s="304">
        <v>172236492</v>
      </c>
      <c r="C36" s="281" t="s">
        <v>793</v>
      </c>
      <c r="D36" s="282" t="s">
        <v>119</v>
      </c>
      <c r="E36" s="283" t="s">
        <v>671</v>
      </c>
      <c r="F36" s="284" t="s">
        <v>750</v>
      </c>
      <c r="G36" s="285">
        <v>88</v>
      </c>
      <c r="H36" s="315" t="str">
        <f t="shared" si="0"/>
        <v>TỐT</v>
      </c>
      <c r="I36" s="285">
        <v>90</v>
      </c>
      <c r="J36" s="315" t="str">
        <f t="shared" si="1"/>
        <v>X SẮC</v>
      </c>
      <c r="K36" s="285">
        <f t="shared" si="3"/>
        <v>89</v>
      </c>
      <c r="L36" s="315" t="str">
        <f t="shared" si="2"/>
        <v>TỐT</v>
      </c>
      <c r="M36" s="286"/>
      <c r="O36" s="121"/>
      <c r="P36" s="269"/>
      <c r="Q36" s="122"/>
      <c r="R36" s="116"/>
      <c r="S36" s="117"/>
      <c r="T36" s="268"/>
      <c r="U36" s="268"/>
      <c r="V36" s="268"/>
      <c r="W36" s="270"/>
      <c r="X36" s="119"/>
      <c r="Y36" s="120"/>
    </row>
    <row r="37" spans="1:25" ht="18" customHeight="1">
      <c r="A37" s="280">
        <v>27</v>
      </c>
      <c r="B37" s="304">
        <v>172236493</v>
      </c>
      <c r="C37" s="281" t="s">
        <v>794</v>
      </c>
      <c r="D37" s="282" t="s">
        <v>119</v>
      </c>
      <c r="E37" s="283" t="s">
        <v>795</v>
      </c>
      <c r="F37" s="284" t="s">
        <v>750</v>
      </c>
      <c r="G37" s="285">
        <v>80</v>
      </c>
      <c r="H37" s="315" t="str">
        <f t="shared" si="0"/>
        <v>TỐT</v>
      </c>
      <c r="I37" s="285">
        <v>85</v>
      </c>
      <c r="J37" s="315" t="str">
        <f t="shared" si="1"/>
        <v>TỐT</v>
      </c>
      <c r="K37" s="285">
        <f t="shared" si="3"/>
        <v>82.5</v>
      </c>
      <c r="L37" s="315" t="str">
        <f t="shared" si="2"/>
        <v>TỐT</v>
      </c>
      <c r="M37" s="286"/>
      <c r="O37" s="121"/>
      <c r="P37" s="269"/>
      <c r="Q37" s="122"/>
      <c r="R37" s="116"/>
      <c r="S37" s="117"/>
      <c r="T37" s="268"/>
      <c r="U37" s="268"/>
      <c r="V37" s="268"/>
      <c r="W37" s="270"/>
      <c r="X37" s="119"/>
      <c r="Y37" s="120"/>
    </row>
    <row r="38" spans="1:25" ht="18" customHeight="1">
      <c r="A38" s="280">
        <v>28</v>
      </c>
      <c r="B38" s="304">
        <v>172236494</v>
      </c>
      <c r="C38" s="281" t="s">
        <v>796</v>
      </c>
      <c r="D38" s="282" t="s">
        <v>119</v>
      </c>
      <c r="E38" s="283" t="s">
        <v>210</v>
      </c>
      <c r="F38" s="284" t="s">
        <v>750</v>
      </c>
      <c r="G38" s="285">
        <v>82</v>
      </c>
      <c r="H38" s="315" t="str">
        <f t="shared" si="0"/>
        <v>TỐT</v>
      </c>
      <c r="I38" s="285">
        <v>85</v>
      </c>
      <c r="J38" s="315" t="str">
        <f t="shared" si="1"/>
        <v>TỐT</v>
      </c>
      <c r="K38" s="285">
        <f t="shared" si="3"/>
        <v>83.5</v>
      </c>
      <c r="L38" s="315" t="str">
        <f t="shared" si="2"/>
        <v>TỐT</v>
      </c>
      <c r="M38" s="286"/>
      <c r="O38" s="121"/>
      <c r="P38" s="269"/>
      <c r="Q38" s="122"/>
      <c r="R38" s="116"/>
      <c r="S38" s="117"/>
      <c r="T38" s="268"/>
      <c r="U38" s="268"/>
      <c r="V38" s="268"/>
      <c r="W38" s="270"/>
      <c r="X38" s="119"/>
      <c r="Y38" s="120"/>
    </row>
    <row r="39" spans="1:25" ht="18" customHeight="1">
      <c r="A39" s="280">
        <v>29</v>
      </c>
      <c r="B39" s="304">
        <v>172236495</v>
      </c>
      <c r="C39" s="281" t="s">
        <v>797</v>
      </c>
      <c r="D39" s="282" t="s">
        <v>160</v>
      </c>
      <c r="E39" s="283" t="s">
        <v>798</v>
      </c>
      <c r="F39" s="284" t="s">
        <v>750</v>
      </c>
      <c r="G39" s="285">
        <v>90</v>
      </c>
      <c r="H39" s="315" t="str">
        <f t="shared" si="0"/>
        <v>X SẮC</v>
      </c>
      <c r="I39" s="285">
        <v>92</v>
      </c>
      <c r="J39" s="315" t="str">
        <f t="shared" si="1"/>
        <v>X SẮC</v>
      </c>
      <c r="K39" s="285">
        <f t="shared" si="3"/>
        <v>91</v>
      </c>
      <c r="L39" s="315" t="str">
        <f t="shared" si="2"/>
        <v>X SẮC</v>
      </c>
      <c r="M39" s="286"/>
      <c r="O39" s="121"/>
      <c r="P39" s="269"/>
      <c r="Q39" s="122"/>
      <c r="R39" s="116"/>
      <c r="S39" s="117"/>
      <c r="T39" s="268"/>
      <c r="U39" s="268"/>
      <c r="V39" s="268"/>
      <c r="W39" s="270"/>
      <c r="X39" s="119"/>
      <c r="Y39" s="120"/>
    </row>
    <row r="40" spans="1:25" ht="18" customHeight="1">
      <c r="A40" s="280">
        <v>30</v>
      </c>
      <c r="B40" s="304">
        <v>172236496</v>
      </c>
      <c r="C40" s="281" t="s">
        <v>799</v>
      </c>
      <c r="D40" s="282" t="s">
        <v>505</v>
      </c>
      <c r="E40" s="283" t="s">
        <v>800</v>
      </c>
      <c r="F40" s="284" t="s">
        <v>750</v>
      </c>
      <c r="G40" s="285">
        <v>0</v>
      </c>
      <c r="H40" s="315" t="str">
        <f t="shared" si="0"/>
        <v>KÉM</v>
      </c>
      <c r="I40" s="285">
        <v>0</v>
      </c>
      <c r="J40" s="315" t="str">
        <f t="shared" si="1"/>
        <v>KÉM</v>
      </c>
      <c r="K40" s="285">
        <f t="shared" si="3"/>
        <v>0</v>
      </c>
      <c r="L40" s="315" t="str">
        <f t="shared" si="2"/>
        <v>KÉM</v>
      </c>
      <c r="M40" s="286" t="s">
        <v>1954</v>
      </c>
      <c r="O40" s="121"/>
      <c r="P40" s="269"/>
      <c r="Q40" s="122"/>
      <c r="R40" s="116"/>
      <c r="S40" s="117"/>
      <c r="T40" s="268"/>
      <c r="U40" s="268"/>
      <c r="V40" s="268"/>
      <c r="W40" s="270"/>
      <c r="X40" s="119"/>
      <c r="Y40" s="120"/>
    </row>
    <row r="41" spans="1:25" ht="18" customHeight="1">
      <c r="A41" s="280">
        <v>31</v>
      </c>
      <c r="B41" s="304">
        <v>172236497</v>
      </c>
      <c r="C41" s="281" t="s">
        <v>801</v>
      </c>
      <c r="D41" s="282" t="s">
        <v>802</v>
      </c>
      <c r="E41" s="283" t="s">
        <v>67</v>
      </c>
      <c r="F41" s="284" t="s">
        <v>750</v>
      </c>
      <c r="G41" s="285">
        <v>91</v>
      </c>
      <c r="H41" s="315" t="str">
        <f t="shared" si="0"/>
        <v>X SẮC</v>
      </c>
      <c r="I41" s="285">
        <v>90</v>
      </c>
      <c r="J41" s="315" t="str">
        <f t="shared" si="1"/>
        <v>X SẮC</v>
      </c>
      <c r="K41" s="285">
        <f t="shared" si="3"/>
        <v>90.5</v>
      </c>
      <c r="L41" s="315" t="str">
        <f t="shared" si="2"/>
        <v>X SẮC</v>
      </c>
      <c r="M41" s="286"/>
      <c r="O41" s="121"/>
      <c r="P41" s="269"/>
      <c r="Q41" s="122"/>
      <c r="R41" s="116"/>
      <c r="S41" s="117"/>
      <c r="T41" s="268"/>
      <c r="U41" s="268"/>
      <c r="V41" s="268"/>
      <c r="W41" s="270"/>
      <c r="X41" s="119"/>
      <c r="Y41" s="120"/>
    </row>
    <row r="42" spans="1:25" ht="18" customHeight="1">
      <c r="A42" s="280">
        <v>32</v>
      </c>
      <c r="B42" s="380">
        <v>172236524</v>
      </c>
      <c r="C42" s="378" t="s">
        <v>803</v>
      </c>
      <c r="D42" s="379" t="s">
        <v>42</v>
      </c>
      <c r="E42" s="283" t="s">
        <v>804</v>
      </c>
      <c r="F42" s="284" t="s">
        <v>750</v>
      </c>
      <c r="G42" s="285">
        <v>50</v>
      </c>
      <c r="H42" s="315" t="str">
        <f aca="true" t="shared" si="4" ref="H42:H74">IF(G42&gt;=90,"X SẮC",IF(G42&gt;=80,"TỐT",IF(G42&gt;=70,"KHÁ",IF(G42&gt;=60,"TB KHÁ",IF(G42&gt;=50,"T. BÌNH",IF(G42&gt;=40,"YẾU","KÉM"))))))</f>
        <v>T. BÌNH</v>
      </c>
      <c r="I42" s="285">
        <v>0</v>
      </c>
      <c r="J42" s="315" t="str">
        <f t="shared" si="1"/>
        <v>KÉM</v>
      </c>
      <c r="K42" s="285">
        <f t="shared" si="3"/>
        <v>25</v>
      </c>
      <c r="L42" s="315" t="str">
        <f t="shared" si="2"/>
        <v>KÉM</v>
      </c>
      <c r="M42" s="286"/>
      <c r="O42" s="121"/>
      <c r="P42" s="269"/>
      <c r="Q42" s="122"/>
      <c r="R42" s="116"/>
      <c r="S42" s="117"/>
      <c r="T42" s="268"/>
      <c r="U42" s="268"/>
      <c r="V42" s="268"/>
      <c r="W42" s="270"/>
      <c r="X42" s="119"/>
      <c r="Y42" s="120"/>
    </row>
    <row r="43" spans="1:25" ht="18" customHeight="1">
      <c r="A43" s="280">
        <v>33</v>
      </c>
      <c r="B43" s="304">
        <v>172236489</v>
      </c>
      <c r="C43" s="281" t="s">
        <v>805</v>
      </c>
      <c r="D43" s="282" t="s">
        <v>122</v>
      </c>
      <c r="E43" s="283" t="s">
        <v>806</v>
      </c>
      <c r="F43" s="284" t="s">
        <v>807</v>
      </c>
      <c r="G43" s="285">
        <v>88</v>
      </c>
      <c r="H43" s="315" t="str">
        <f t="shared" si="4"/>
        <v>TỐT</v>
      </c>
      <c r="I43" s="285">
        <v>92</v>
      </c>
      <c r="J43" s="315" t="str">
        <f aca="true" t="shared" si="5" ref="J43:J74">IF(I43&gt;=90,"X SẮC",IF(I43&gt;=80,"TỐT",IF(I43&gt;=70,"KHÁ",IF(I43&gt;=60,"TB KHÁ",IF(I43&gt;=50,"T. BÌNH",IF(I43&gt;=40,"YẾU","KÉM"))))))</f>
        <v>X SẮC</v>
      </c>
      <c r="K43" s="285">
        <f t="shared" si="3"/>
        <v>90</v>
      </c>
      <c r="L43" s="315" t="str">
        <f aca="true" t="shared" si="6" ref="L43:L74">IF(K43&gt;=90,"X SẮC",IF(K43&gt;=80,"TỐT",IF(K43&gt;=70,"KHÁ",IF(K43&gt;=60,"TB KHÁ",IF(K43&gt;=50,"T. BÌNH",IF(K43&gt;=40,"YẾU","KÉM"))))))</f>
        <v>X SẮC</v>
      </c>
      <c r="M43" s="286"/>
      <c r="O43" s="121"/>
      <c r="P43" s="269"/>
      <c r="Q43" s="122"/>
      <c r="R43" s="116"/>
      <c r="S43" s="117"/>
      <c r="T43" s="268"/>
      <c r="U43" s="268"/>
      <c r="V43" s="268"/>
      <c r="W43" s="270"/>
      <c r="X43" s="119"/>
      <c r="Y43" s="120"/>
    </row>
    <row r="44" spans="1:24" ht="18" customHeight="1">
      <c r="A44" s="280">
        <v>34</v>
      </c>
      <c r="B44" s="304">
        <v>172236498</v>
      </c>
      <c r="C44" s="281" t="s">
        <v>808</v>
      </c>
      <c r="D44" s="282" t="s">
        <v>152</v>
      </c>
      <c r="E44" s="283" t="s">
        <v>281</v>
      </c>
      <c r="F44" s="284" t="s">
        <v>807</v>
      </c>
      <c r="G44" s="285">
        <v>82</v>
      </c>
      <c r="H44" s="315" t="str">
        <f t="shared" si="4"/>
        <v>TỐT</v>
      </c>
      <c r="I44" s="285">
        <v>0</v>
      </c>
      <c r="J44" s="315" t="str">
        <f t="shared" si="5"/>
        <v>KÉM</v>
      </c>
      <c r="K44" s="285">
        <f t="shared" si="3"/>
        <v>41</v>
      </c>
      <c r="L44" s="315" t="str">
        <f t="shared" si="6"/>
        <v>YẾU</v>
      </c>
      <c r="M44" s="286"/>
      <c r="O44" s="121"/>
      <c r="P44" s="122"/>
      <c r="Q44" s="116"/>
      <c r="R44" s="117"/>
      <c r="S44" s="118"/>
      <c r="T44" s="118"/>
      <c r="U44" s="118"/>
      <c r="V44" s="118"/>
      <c r="W44" s="118"/>
      <c r="X44" s="120"/>
    </row>
    <row r="45" spans="1:24" ht="18" customHeight="1">
      <c r="A45" s="280">
        <v>35</v>
      </c>
      <c r="B45" s="304">
        <v>172236499</v>
      </c>
      <c r="C45" s="281" t="s">
        <v>809</v>
      </c>
      <c r="D45" s="282" t="s">
        <v>810</v>
      </c>
      <c r="E45" s="283" t="s">
        <v>820</v>
      </c>
      <c r="F45" s="284" t="s">
        <v>807</v>
      </c>
      <c r="G45" s="285">
        <v>0</v>
      </c>
      <c r="H45" s="315" t="str">
        <f t="shared" si="4"/>
        <v>KÉM</v>
      </c>
      <c r="I45" s="285">
        <v>0</v>
      </c>
      <c r="J45" s="315" t="str">
        <f t="shared" si="5"/>
        <v>KÉM</v>
      </c>
      <c r="K45" s="285">
        <f t="shared" si="3"/>
        <v>0</v>
      </c>
      <c r="L45" s="315" t="str">
        <f t="shared" si="6"/>
        <v>KÉM</v>
      </c>
      <c r="M45" s="286" t="s">
        <v>1954</v>
      </c>
      <c r="O45" s="121"/>
      <c r="P45" s="122"/>
      <c r="Q45" s="116"/>
      <c r="R45" s="117"/>
      <c r="S45" s="118"/>
      <c r="T45" s="118"/>
      <c r="U45" s="118"/>
      <c r="V45" s="118"/>
      <c r="W45" s="118"/>
      <c r="X45" s="120"/>
    </row>
    <row r="46" spans="1:24" ht="18" customHeight="1">
      <c r="A46" s="280">
        <v>36</v>
      </c>
      <c r="B46" s="304">
        <v>172236500</v>
      </c>
      <c r="C46" s="281" t="s">
        <v>821</v>
      </c>
      <c r="D46" s="282" t="s">
        <v>148</v>
      </c>
      <c r="E46" s="283" t="s">
        <v>822</v>
      </c>
      <c r="F46" s="284" t="s">
        <v>807</v>
      </c>
      <c r="G46" s="285">
        <v>84</v>
      </c>
      <c r="H46" s="315" t="str">
        <f t="shared" si="4"/>
        <v>TỐT</v>
      </c>
      <c r="I46" s="285">
        <v>90</v>
      </c>
      <c r="J46" s="315" t="str">
        <f t="shared" si="5"/>
        <v>X SẮC</v>
      </c>
      <c r="K46" s="285">
        <f t="shared" si="3"/>
        <v>87</v>
      </c>
      <c r="L46" s="315" t="str">
        <f t="shared" si="6"/>
        <v>TỐT</v>
      </c>
      <c r="M46" s="286"/>
      <c r="O46" s="121"/>
      <c r="P46" s="122"/>
      <c r="Q46" s="116"/>
      <c r="R46" s="117"/>
      <c r="S46" s="118"/>
      <c r="T46" s="118"/>
      <c r="U46" s="118"/>
      <c r="V46" s="118"/>
      <c r="W46" s="118"/>
      <c r="X46" s="120"/>
    </row>
    <row r="47" spans="1:24" ht="18" customHeight="1">
      <c r="A47" s="280">
        <v>37</v>
      </c>
      <c r="B47" s="304">
        <v>172236501</v>
      </c>
      <c r="C47" s="281" t="s">
        <v>209</v>
      </c>
      <c r="D47" s="282" t="s">
        <v>823</v>
      </c>
      <c r="E47" s="283" t="s">
        <v>824</v>
      </c>
      <c r="F47" s="284" t="s">
        <v>807</v>
      </c>
      <c r="G47" s="285">
        <v>92</v>
      </c>
      <c r="H47" s="315" t="str">
        <f t="shared" si="4"/>
        <v>X SẮC</v>
      </c>
      <c r="I47" s="285">
        <v>92</v>
      </c>
      <c r="J47" s="315" t="str">
        <f t="shared" si="5"/>
        <v>X SẮC</v>
      </c>
      <c r="K47" s="285">
        <f t="shared" si="3"/>
        <v>92</v>
      </c>
      <c r="L47" s="315" t="str">
        <f t="shared" si="6"/>
        <v>X SẮC</v>
      </c>
      <c r="M47" s="286"/>
      <c r="O47" s="121"/>
      <c r="P47" s="122"/>
      <c r="Q47" s="116"/>
      <c r="R47" s="117"/>
      <c r="S47" s="118"/>
      <c r="T47" s="118"/>
      <c r="U47" s="118"/>
      <c r="V47" s="118"/>
      <c r="W47" s="118"/>
      <c r="X47" s="120"/>
    </row>
    <row r="48" spans="1:24" ht="18" customHeight="1">
      <c r="A48" s="280">
        <v>38</v>
      </c>
      <c r="B48" s="304">
        <v>172236502</v>
      </c>
      <c r="C48" s="281" t="s">
        <v>825</v>
      </c>
      <c r="D48" s="282" t="s">
        <v>826</v>
      </c>
      <c r="E48" s="283" t="s">
        <v>827</v>
      </c>
      <c r="F48" s="284" t="s">
        <v>807</v>
      </c>
      <c r="G48" s="285">
        <v>84</v>
      </c>
      <c r="H48" s="315" t="str">
        <f t="shared" si="4"/>
        <v>TỐT</v>
      </c>
      <c r="I48" s="285">
        <v>75</v>
      </c>
      <c r="J48" s="315" t="str">
        <f t="shared" si="5"/>
        <v>KHÁ</v>
      </c>
      <c r="K48" s="285">
        <f t="shared" si="3"/>
        <v>79.5</v>
      </c>
      <c r="L48" s="315" t="str">
        <f t="shared" si="6"/>
        <v>KHÁ</v>
      </c>
      <c r="M48" s="286"/>
      <c r="O48" s="121"/>
      <c r="P48" s="122"/>
      <c r="Q48" s="116"/>
      <c r="R48" s="117"/>
      <c r="S48" s="118"/>
      <c r="T48" s="118"/>
      <c r="U48" s="118"/>
      <c r="V48" s="118"/>
      <c r="W48" s="118"/>
      <c r="X48" s="120"/>
    </row>
    <row r="49" spans="1:24" ht="18" customHeight="1">
      <c r="A49" s="280">
        <v>39</v>
      </c>
      <c r="B49" s="304">
        <v>172236503</v>
      </c>
      <c r="C49" s="281" t="s">
        <v>828</v>
      </c>
      <c r="D49" s="282" t="s">
        <v>218</v>
      </c>
      <c r="E49" s="283" t="s">
        <v>829</v>
      </c>
      <c r="F49" s="284" t="s">
        <v>807</v>
      </c>
      <c r="G49" s="285">
        <v>85</v>
      </c>
      <c r="H49" s="315" t="str">
        <f t="shared" si="4"/>
        <v>TỐT</v>
      </c>
      <c r="I49" s="285">
        <v>91</v>
      </c>
      <c r="J49" s="315" t="str">
        <f t="shared" si="5"/>
        <v>X SẮC</v>
      </c>
      <c r="K49" s="285">
        <f t="shared" si="3"/>
        <v>88</v>
      </c>
      <c r="L49" s="315" t="str">
        <f t="shared" si="6"/>
        <v>TỐT</v>
      </c>
      <c r="M49" s="286"/>
      <c r="O49" s="121"/>
      <c r="P49" s="122"/>
      <c r="Q49" s="116"/>
      <c r="R49" s="117"/>
      <c r="S49" s="118"/>
      <c r="T49" s="118"/>
      <c r="U49" s="118"/>
      <c r="V49" s="118"/>
      <c r="W49" s="118"/>
      <c r="X49" s="120"/>
    </row>
    <row r="50" spans="1:24" ht="18" customHeight="1">
      <c r="A50" s="280">
        <v>40</v>
      </c>
      <c r="B50" s="304">
        <v>172236504</v>
      </c>
      <c r="C50" s="281" t="s">
        <v>177</v>
      </c>
      <c r="D50" s="282" t="s">
        <v>193</v>
      </c>
      <c r="E50" s="283" t="s">
        <v>830</v>
      </c>
      <c r="F50" s="284" t="s">
        <v>807</v>
      </c>
      <c r="G50" s="285">
        <v>95</v>
      </c>
      <c r="H50" s="315" t="str">
        <f t="shared" si="4"/>
        <v>X SẮC</v>
      </c>
      <c r="I50" s="285">
        <v>95</v>
      </c>
      <c r="J50" s="315" t="str">
        <f t="shared" si="5"/>
        <v>X SẮC</v>
      </c>
      <c r="K50" s="285">
        <f t="shared" si="3"/>
        <v>95</v>
      </c>
      <c r="L50" s="315" t="str">
        <f t="shared" si="6"/>
        <v>X SẮC</v>
      </c>
      <c r="M50" s="286"/>
      <c r="O50" s="121"/>
      <c r="P50" s="122"/>
      <c r="Q50" s="116"/>
      <c r="R50" s="117"/>
      <c r="S50" s="118"/>
      <c r="T50" s="118"/>
      <c r="U50" s="118"/>
      <c r="V50" s="118"/>
      <c r="W50" s="118"/>
      <c r="X50" s="120"/>
    </row>
    <row r="51" spans="1:24" ht="18" customHeight="1">
      <c r="A51" s="280">
        <v>41</v>
      </c>
      <c r="B51" s="304">
        <v>172236505</v>
      </c>
      <c r="C51" s="281" t="s">
        <v>308</v>
      </c>
      <c r="D51" s="282" t="s">
        <v>193</v>
      </c>
      <c r="E51" s="283" t="s">
        <v>831</v>
      </c>
      <c r="F51" s="284" t="s">
        <v>807</v>
      </c>
      <c r="G51" s="285">
        <v>82</v>
      </c>
      <c r="H51" s="315" t="str">
        <f t="shared" si="4"/>
        <v>TỐT</v>
      </c>
      <c r="I51" s="285">
        <v>88</v>
      </c>
      <c r="J51" s="315" t="str">
        <f t="shared" si="5"/>
        <v>TỐT</v>
      </c>
      <c r="K51" s="285">
        <f t="shared" si="3"/>
        <v>85</v>
      </c>
      <c r="L51" s="315" t="str">
        <f t="shared" si="6"/>
        <v>TỐT</v>
      </c>
      <c r="M51" s="286"/>
      <c r="O51" s="121"/>
      <c r="P51" s="122"/>
      <c r="Q51" s="116"/>
      <c r="R51" s="117"/>
      <c r="S51" s="118"/>
      <c r="T51" s="118"/>
      <c r="U51" s="118"/>
      <c r="V51" s="118"/>
      <c r="W51" s="118"/>
      <c r="X51" s="120"/>
    </row>
    <row r="52" spans="1:24" ht="18" customHeight="1">
      <c r="A52" s="280">
        <v>42</v>
      </c>
      <c r="B52" s="304">
        <v>172236506</v>
      </c>
      <c r="C52" s="281" t="s">
        <v>51</v>
      </c>
      <c r="D52" s="282" t="s">
        <v>193</v>
      </c>
      <c r="E52" s="283" t="s">
        <v>381</v>
      </c>
      <c r="F52" s="284" t="s">
        <v>807</v>
      </c>
      <c r="G52" s="285">
        <v>85</v>
      </c>
      <c r="H52" s="315" t="str">
        <f t="shared" si="4"/>
        <v>TỐT</v>
      </c>
      <c r="I52" s="285">
        <v>80</v>
      </c>
      <c r="J52" s="315" t="str">
        <f t="shared" si="5"/>
        <v>TỐT</v>
      </c>
      <c r="K52" s="285">
        <f t="shared" si="3"/>
        <v>82.5</v>
      </c>
      <c r="L52" s="315" t="str">
        <f t="shared" si="6"/>
        <v>TỐT</v>
      </c>
      <c r="M52" s="286"/>
      <c r="O52" s="121"/>
      <c r="P52" s="122"/>
      <c r="Q52" s="116"/>
      <c r="R52" s="117"/>
      <c r="S52" s="118"/>
      <c r="T52" s="118"/>
      <c r="U52" s="118"/>
      <c r="V52" s="118"/>
      <c r="W52" s="118"/>
      <c r="X52" s="120"/>
    </row>
    <row r="53" spans="1:24" ht="18" customHeight="1">
      <c r="A53" s="280">
        <v>43</v>
      </c>
      <c r="B53" s="304">
        <v>172236508</v>
      </c>
      <c r="C53" s="281" t="s">
        <v>609</v>
      </c>
      <c r="D53" s="282" t="s">
        <v>610</v>
      </c>
      <c r="E53" s="283" t="s">
        <v>804</v>
      </c>
      <c r="F53" s="284" t="s">
        <v>807</v>
      </c>
      <c r="G53" s="285">
        <v>82</v>
      </c>
      <c r="H53" s="315" t="str">
        <f t="shared" si="4"/>
        <v>TỐT</v>
      </c>
      <c r="I53" s="285">
        <v>83</v>
      </c>
      <c r="J53" s="315" t="str">
        <f t="shared" si="5"/>
        <v>TỐT</v>
      </c>
      <c r="K53" s="285">
        <f t="shared" si="3"/>
        <v>82.5</v>
      </c>
      <c r="L53" s="315" t="str">
        <f t="shared" si="6"/>
        <v>TỐT</v>
      </c>
      <c r="M53" s="286"/>
      <c r="O53" s="121"/>
      <c r="P53" s="122"/>
      <c r="Q53" s="116"/>
      <c r="R53" s="117"/>
      <c r="S53" s="118"/>
      <c r="T53" s="118"/>
      <c r="U53" s="118"/>
      <c r="V53" s="118"/>
      <c r="W53" s="118"/>
      <c r="X53" s="120"/>
    </row>
    <row r="54" spans="1:24" ht="18" customHeight="1">
      <c r="A54" s="280">
        <v>44</v>
      </c>
      <c r="B54" s="304">
        <v>172236509</v>
      </c>
      <c r="C54" s="281" t="s">
        <v>209</v>
      </c>
      <c r="D54" s="282" t="s">
        <v>832</v>
      </c>
      <c r="E54" s="283" t="s">
        <v>833</v>
      </c>
      <c r="F54" s="284" t="s">
        <v>807</v>
      </c>
      <c r="G54" s="285">
        <v>82</v>
      </c>
      <c r="H54" s="315" t="str">
        <f t="shared" si="4"/>
        <v>TỐT</v>
      </c>
      <c r="I54" s="285">
        <v>85</v>
      </c>
      <c r="J54" s="315" t="str">
        <f t="shared" si="5"/>
        <v>TỐT</v>
      </c>
      <c r="K54" s="285">
        <f t="shared" si="3"/>
        <v>83.5</v>
      </c>
      <c r="L54" s="315" t="str">
        <f t="shared" si="6"/>
        <v>TỐT</v>
      </c>
      <c r="M54" s="286"/>
      <c r="O54" s="121"/>
      <c r="P54" s="122"/>
      <c r="Q54" s="116"/>
      <c r="R54" s="117"/>
      <c r="S54" s="118"/>
      <c r="T54" s="118"/>
      <c r="U54" s="118"/>
      <c r="V54" s="118"/>
      <c r="W54" s="118"/>
      <c r="X54" s="120"/>
    </row>
    <row r="55" spans="1:24" ht="18" customHeight="1">
      <c r="A55" s="280">
        <v>45</v>
      </c>
      <c r="B55" s="304">
        <v>172236510</v>
      </c>
      <c r="C55" s="281" t="s">
        <v>457</v>
      </c>
      <c r="D55" s="282" t="s">
        <v>834</v>
      </c>
      <c r="E55" s="283" t="s">
        <v>835</v>
      </c>
      <c r="F55" s="284" t="s">
        <v>807</v>
      </c>
      <c r="G55" s="285">
        <v>86</v>
      </c>
      <c r="H55" s="315" t="str">
        <f t="shared" si="4"/>
        <v>TỐT</v>
      </c>
      <c r="I55" s="285">
        <v>91</v>
      </c>
      <c r="J55" s="315" t="str">
        <f t="shared" si="5"/>
        <v>X SẮC</v>
      </c>
      <c r="K55" s="285">
        <f t="shared" si="3"/>
        <v>88.5</v>
      </c>
      <c r="L55" s="315" t="str">
        <f t="shared" si="6"/>
        <v>TỐT</v>
      </c>
      <c r="M55" s="286"/>
      <c r="O55" s="121"/>
      <c r="P55" s="122"/>
      <c r="Q55" s="116"/>
      <c r="R55" s="117"/>
      <c r="S55" s="118"/>
      <c r="T55" s="118"/>
      <c r="U55" s="118"/>
      <c r="V55" s="118"/>
      <c r="W55" s="118"/>
      <c r="X55" s="120"/>
    </row>
    <row r="56" spans="1:24" ht="18" customHeight="1">
      <c r="A56" s="280">
        <v>46</v>
      </c>
      <c r="B56" s="304">
        <v>172236511</v>
      </c>
      <c r="C56" s="281" t="s">
        <v>836</v>
      </c>
      <c r="D56" s="282" t="s">
        <v>89</v>
      </c>
      <c r="E56" s="283" t="s">
        <v>710</v>
      </c>
      <c r="F56" s="284" t="s">
        <v>807</v>
      </c>
      <c r="G56" s="285">
        <v>88</v>
      </c>
      <c r="H56" s="315" t="str">
        <f t="shared" si="4"/>
        <v>TỐT</v>
      </c>
      <c r="I56" s="285">
        <v>95</v>
      </c>
      <c r="J56" s="315" t="str">
        <f t="shared" si="5"/>
        <v>X SẮC</v>
      </c>
      <c r="K56" s="285">
        <f t="shared" si="3"/>
        <v>91.5</v>
      </c>
      <c r="L56" s="315" t="str">
        <f t="shared" si="6"/>
        <v>X SẮC</v>
      </c>
      <c r="M56" s="286"/>
      <c r="O56" s="121"/>
      <c r="P56" s="122"/>
      <c r="Q56" s="116"/>
      <c r="R56" s="117"/>
      <c r="S56" s="118"/>
      <c r="T56" s="118"/>
      <c r="U56" s="118"/>
      <c r="V56" s="118"/>
      <c r="W56" s="118"/>
      <c r="X56" s="120"/>
    </row>
    <row r="57" spans="1:24" ht="18" customHeight="1">
      <c r="A57" s="280">
        <v>47</v>
      </c>
      <c r="B57" s="304">
        <v>172236512</v>
      </c>
      <c r="C57" s="281" t="s">
        <v>772</v>
      </c>
      <c r="D57" s="282" t="s">
        <v>87</v>
      </c>
      <c r="E57" s="283" t="s">
        <v>837</v>
      </c>
      <c r="F57" s="284" t="s">
        <v>807</v>
      </c>
      <c r="G57" s="285">
        <v>90</v>
      </c>
      <c r="H57" s="315" t="str">
        <f t="shared" si="4"/>
        <v>X SẮC</v>
      </c>
      <c r="I57" s="285">
        <v>88</v>
      </c>
      <c r="J57" s="315" t="str">
        <f t="shared" si="5"/>
        <v>TỐT</v>
      </c>
      <c r="K57" s="285">
        <f t="shared" si="3"/>
        <v>89</v>
      </c>
      <c r="L57" s="315" t="str">
        <f t="shared" si="6"/>
        <v>TỐT</v>
      </c>
      <c r="M57" s="286"/>
      <c r="O57" s="121"/>
      <c r="P57" s="122"/>
      <c r="Q57" s="116"/>
      <c r="R57" s="117"/>
      <c r="S57" s="118"/>
      <c r="T57" s="118"/>
      <c r="U57" s="118"/>
      <c r="V57" s="118"/>
      <c r="W57" s="118"/>
      <c r="X57" s="120"/>
    </row>
    <row r="58" spans="1:24" ht="18" customHeight="1">
      <c r="A58" s="280">
        <v>48</v>
      </c>
      <c r="B58" s="304">
        <v>172236514</v>
      </c>
      <c r="C58" s="281" t="s">
        <v>733</v>
      </c>
      <c r="D58" s="282" t="s">
        <v>90</v>
      </c>
      <c r="E58" s="283" t="s">
        <v>838</v>
      </c>
      <c r="F58" s="284" t="s">
        <v>807</v>
      </c>
      <c r="G58" s="285">
        <v>75</v>
      </c>
      <c r="H58" s="315" t="str">
        <f t="shared" si="4"/>
        <v>KHÁ</v>
      </c>
      <c r="I58" s="285">
        <v>86</v>
      </c>
      <c r="J58" s="315" t="str">
        <f t="shared" si="5"/>
        <v>TỐT</v>
      </c>
      <c r="K58" s="285">
        <f t="shared" si="3"/>
        <v>80.5</v>
      </c>
      <c r="L58" s="315" t="str">
        <f t="shared" si="6"/>
        <v>TỐT</v>
      </c>
      <c r="M58" s="286"/>
      <c r="O58" s="121"/>
      <c r="P58" s="122"/>
      <c r="Q58" s="116"/>
      <c r="R58" s="117"/>
      <c r="S58" s="118"/>
      <c r="T58" s="118"/>
      <c r="U58" s="118"/>
      <c r="V58" s="118"/>
      <c r="W58" s="118"/>
      <c r="X58" s="123"/>
    </row>
    <row r="59" spans="1:24" ht="18" customHeight="1">
      <c r="A59" s="280">
        <v>49</v>
      </c>
      <c r="B59" s="304">
        <v>172236515</v>
      </c>
      <c r="C59" s="281" t="s">
        <v>239</v>
      </c>
      <c r="D59" s="282" t="s">
        <v>587</v>
      </c>
      <c r="E59" s="283" t="s">
        <v>839</v>
      </c>
      <c r="F59" s="284" t="s">
        <v>807</v>
      </c>
      <c r="G59" s="285">
        <v>79</v>
      </c>
      <c r="H59" s="315" t="str">
        <f t="shared" si="4"/>
        <v>KHÁ</v>
      </c>
      <c r="I59" s="285">
        <v>84</v>
      </c>
      <c r="J59" s="315" t="str">
        <f t="shared" si="5"/>
        <v>TỐT</v>
      </c>
      <c r="K59" s="285">
        <f t="shared" si="3"/>
        <v>81.5</v>
      </c>
      <c r="L59" s="315" t="str">
        <f t="shared" si="6"/>
        <v>TỐT</v>
      </c>
      <c r="M59" s="286"/>
      <c r="O59" s="121"/>
      <c r="P59" s="122"/>
      <c r="Q59" s="116"/>
      <c r="R59" s="117"/>
      <c r="S59" s="118"/>
      <c r="T59" s="118"/>
      <c r="U59" s="118"/>
      <c r="V59" s="118"/>
      <c r="W59" s="118"/>
      <c r="X59" s="120"/>
    </row>
    <row r="60" spans="1:24" ht="18" customHeight="1">
      <c r="A60" s="280">
        <v>50</v>
      </c>
      <c r="B60" s="304">
        <v>172236516</v>
      </c>
      <c r="C60" s="281" t="s">
        <v>51</v>
      </c>
      <c r="D60" s="282" t="s">
        <v>840</v>
      </c>
      <c r="E60" s="283" t="s">
        <v>841</v>
      </c>
      <c r="F60" s="284" t="s">
        <v>807</v>
      </c>
      <c r="G60" s="285">
        <v>83</v>
      </c>
      <c r="H60" s="315" t="str">
        <f t="shared" si="4"/>
        <v>TỐT</v>
      </c>
      <c r="I60" s="285">
        <v>90</v>
      </c>
      <c r="J60" s="315" t="str">
        <f t="shared" si="5"/>
        <v>X SẮC</v>
      </c>
      <c r="K60" s="285">
        <f t="shared" si="3"/>
        <v>86.5</v>
      </c>
      <c r="L60" s="315" t="str">
        <f t="shared" si="6"/>
        <v>TỐT</v>
      </c>
      <c r="M60" s="286"/>
      <c r="O60" s="121"/>
      <c r="P60" s="122"/>
      <c r="Q60" s="116"/>
      <c r="R60" s="117"/>
      <c r="S60" s="118"/>
      <c r="T60" s="118"/>
      <c r="U60" s="118"/>
      <c r="V60" s="118"/>
      <c r="W60" s="118"/>
      <c r="X60" s="120"/>
    </row>
    <row r="61" spans="1:24" ht="18" customHeight="1">
      <c r="A61" s="280">
        <v>51</v>
      </c>
      <c r="B61" s="304">
        <v>172236517</v>
      </c>
      <c r="C61" s="281" t="s">
        <v>239</v>
      </c>
      <c r="D61" s="282" t="s">
        <v>165</v>
      </c>
      <c r="E61" s="283" t="s">
        <v>654</v>
      </c>
      <c r="F61" s="284" t="s">
        <v>807</v>
      </c>
      <c r="G61" s="285">
        <v>60</v>
      </c>
      <c r="H61" s="315" t="str">
        <f t="shared" si="4"/>
        <v>TB KHÁ</v>
      </c>
      <c r="I61" s="285">
        <v>0</v>
      </c>
      <c r="J61" s="315" t="str">
        <f t="shared" si="5"/>
        <v>KÉM</v>
      </c>
      <c r="K61" s="285">
        <f t="shared" si="3"/>
        <v>30</v>
      </c>
      <c r="L61" s="315" t="str">
        <f t="shared" si="6"/>
        <v>KÉM</v>
      </c>
      <c r="M61" s="286"/>
      <c r="O61" s="121"/>
      <c r="P61" s="122"/>
      <c r="Q61" s="116"/>
      <c r="R61" s="117"/>
      <c r="S61" s="118"/>
      <c r="T61" s="118"/>
      <c r="U61" s="118"/>
      <c r="V61" s="118"/>
      <c r="W61" s="118"/>
      <c r="X61" s="120"/>
    </row>
    <row r="62" spans="1:24" ht="18" customHeight="1">
      <c r="A62" s="280">
        <v>52</v>
      </c>
      <c r="B62" s="304">
        <v>172236518</v>
      </c>
      <c r="C62" s="281" t="s">
        <v>229</v>
      </c>
      <c r="D62" s="282" t="s">
        <v>58</v>
      </c>
      <c r="E62" s="283" t="s">
        <v>314</v>
      </c>
      <c r="F62" s="284" t="s">
        <v>807</v>
      </c>
      <c r="G62" s="285">
        <v>90</v>
      </c>
      <c r="H62" s="315" t="str">
        <f t="shared" si="4"/>
        <v>X SẮC</v>
      </c>
      <c r="I62" s="285">
        <v>85</v>
      </c>
      <c r="J62" s="315" t="str">
        <f t="shared" si="5"/>
        <v>TỐT</v>
      </c>
      <c r="K62" s="285">
        <f t="shared" si="3"/>
        <v>87.5</v>
      </c>
      <c r="L62" s="315" t="str">
        <f t="shared" si="6"/>
        <v>TỐT</v>
      </c>
      <c r="M62" s="286"/>
      <c r="O62" s="121"/>
      <c r="P62" s="122"/>
      <c r="Q62" s="116"/>
      <c r="R62" s="117"/>
      <c r="S62" s="118"/>
      <c r="T62" s="118"/>
      <c r="U62" s="118"/>
      <c r="V62" s="118"/>
      <c r="W62" s="118"/>
      <c r="X62" s="120"/>
    </row>
    <row r="63" spans="1:24" ht="18" customHeight="1">
      <c r="A63" s="280">
        <v>53</v>
      </c>
      <c r="B63" s="304">
        <v>172236519</v>
      </c>
      <c r="C63" s="281" t="s">
        <v>842</v>
      </c>
      <c r="D63" s="282" t="s">
        <v>843</v>
      </c>
      <c r="E63" s="283" t="s">
        <v>844</v>
      </c>
      <c r="F63" s="284" t="s">
        <v>807</v>
      </c>
      <c r="G63" s="285">
        <v>91</v>
      </c>
      <c r="H63" s="315" t="str">
        <f t="shared" si="4"/>
        <v>X SẮC</v>
      </c>
      <c r="I63" s="285">
        <v>90</v>
      </c>
      <c r="J63" s="315" t="str">
        <f t="shared" si="5"/>
        <v>X SẮC</v>
      </c>
      <c r="K63" s="285">
        <f t="shared" si="3"/>
        <v>90.5</v>
      </c>
      <c r="L63" s="315" t="str">
        <f t="shared" si="6"/>
        <v>X SẮC</v>
      </c>
      <c r="M63" s="286"/>
      <c r="O63" s="121"/>
      <c r="P63" s="122"/>
      <c r="Q63" s="116"/>
      <c r="R63" s="117"/>
      <c r="S63" s="118"/>
      <c r="T63" s="118"/>
      <c r="U63" s="118"/>
      <c r="V63" s="118"/>
      <c r="W63" s="118"/>
      <c r="X63" s="120"/>
    </row>
    <row r="64" spans="1:24" ht="18" customHeight="1">
      <c r="A64" s="280">
        <v>54</v>
      </c>
      <c r="B64" s="304">
        <v>172236520</v>
      </c>
      <c r="C64" s="281" t="s">
        <v>845</v>
      </c>
      <c r="D64" s="282" t="s">
        <v>32</v>
      </c>
      <c r="E64" s="283" t="s">
        <v>211</v>
      </c>
      <c r="F64" s="284" t="s">
        <v>807</v>
      </c>
      <c r="G64" s="285">
        <v>86</v>
      </c>
      <c r="H64" s="315" t="str">
        <f t="shared" si="4"/>
        <v>TỐT</v>
      </c>
      <c r="I64" s="285">
        <v>85</v>
      </c>
      <c r="J64" s="315" t="str">
        <f t="shared" si="5"/>
        <v>TỐT</v>
      </c>
      <c r="K64" s="285">
        <f t="shared" si="3"/>
        <v>85.5</v>
      </c>
      <c r="L64" s="315" t="str">
        <f t="shared" si="6"/>
        <v>TỐT</v>
      </c>
      <c r="M64" s="286"/>
      <c r="O64" s="121"/>
      <c r="P64" s="122"/>
      <c r="Q64" s="116"/>
      <c r="R64" s="117"/>
      <c r="S64" s="118"/>
      <c r="T64" s="118"/>
      <c r="U64" s="118"/>
      <c r="V64" s="118"/>
      <c r="W64" s="118"/>
      <c r="X64" s="120"/>
    </row>
    <row r="65" spans="1:24" ht="18" customHeight="1">
      <c r="A65" s="280">
        <v>55</v>
      </c>
      <c r="B65" s="304">
        <v>172236521</v>
      </c>
      <c r="C65" s="281" t="s">
        <v>846</v>
      </c>
      <c r="D65" s="282" t="s">
        <v>102</v>
      </c>
      <c r="E65" s="283" t="s">
        <v>379</v>
      </c>
      <c r="F65" s="284" t="s">
        <v>807</v>
      </c>
      <c r="G65" s="285">
        <v>83</v>
      </c>
      <c r="H65" s="315" t="str">
        <f t="shared" si="4"/>
        <v>TỐT</v>
      </c>
      <c r="I65" s="285">
        <v>92</v>
      </c>
      <c r="J65" s="315" t="str">
        <f t="shared" si="5"/>
        <v>X SẮC</v>
      </c>
      <c r="K65" s="285">
        <f t="shared" si="3"/>
        <v>87.5</v>
      </c>
      <c r="L65" s="315" t="str">
        <f t="shared" si="6"/>
        <v>TỐT</v>
      </c>
      <c r="M65" s="286"/>
      <c r="O65" s="121"/>
      <c r="P65" s="122"/>
      <c r="Q65" s="116"/>
      <c r="R65" s="117"/>
      <c r="S65" s="118"/>
      <c r="T65" s="118"/>
      <c r="U65" s="118"/>
      <c r="V65" s="118"/>
      <c r="W65" s="118"/>
      <c r="X65" s="120"/>
    </row>
    <row r="66" spans="1:24" ht="18" customHeight="1">
      <c r="A66" s="280">
        <v>56</v>
      </c>
      <c r="B66" s="304">
        <v>172236522</v>
      </c>
      <c r="C66" s="281" t="s">
        <v>847</v>
      </c>
      <c r="D66" s="282" t="s">
        <v>163</v>
      </c>
      <c r="E66" s="283" t="s">
        <v>848</v>
      </c>
      <c r="F66" s="284" t="s">
        <v>807</v>
      </c>
      <c r="G66" s="285">
        <v>93</v>
      </c>
      <c r="H66" s="315" t="str">
        <f t="shared" si="4"/>
        <v>X SẮC</v>
      </c>
      <c r="I66" s="285">
        <v>90</v>
      </c>
      <c r="J66" s="315" t="str">
        <f t="shared" si="5"/>
        <v>X SẮC</v>
      </c>
      <c r="K66" s="285">
        <f t="shared" si="3"/>
        <v>91.5</v>
      </c>
      <c r="L66" s="315" t="str">
        <f t="shared" si="6"/>
        <v>X SẮC</v>
      </c>
      <c r="M66" s="286"/>
      <c r="O66" s="121"/>
      <c r="P66" s="122"/>
      <c r="Q66" s="116"/>
      <c r="R66" s="117"/>
      <c r="S66" s="118"/>
      <c r="T66" s="118"/>
      <c r="U66" s="118"/>
      <c r="V66" s="118"/>
      <c r="W66" s="118"/>
      <c r="X66" s="120"/>
    </row>
    <row r="67" spans="1:24" ht="18" customHeight="1">
      <c r="A67" s="280">
        <v>57</v>
      </c>
      <c r="B67" s="304">
        <v>172236523</v>
      </c>
      <c r="C67" s="281" t="s">
        <v>849</v>
      </c>
      <c r="D67" s="282" t="s">
        <v>85</v>
      </c>
      <c r="E67" s="283" t="s">
        <v>850</v>
      </c>
      <c r="F67" s="284" t="s">
        <v>807</v>
      </c>
      <c r="G67" s="285">
        <v>87</v>
      </c>
      <c r="H67" s="315" t="str">
        <f t="shared" si="4"/>
        <v>TỐT</v>
      </c>
      <c r="I67" s="285">
        <v>0</v>
      </c>
      <c r="J67" s="315" t="str">
        <f t="shared" si="5"/>
        <v>KÉM</v>
      </c>
      <c r="K67" s="285">
        <f t="shared" si="3"/>
        <v>43.5</v>
      </c>
      <c r="L67" s="315" t="str">
        <f t="shared" si="6"/>
        <v>YẾU</v>
      </c>
      <c r="M67" s="286"/>
      <c r="O67" s="121"/>
      <c r="P67" s="122"/>
      <c r="Q67" s="116"/>
      <c r="R67" s="117"/>
      <c r="S67" s="118"/>
      <c r="T67" s="118"/>
      <c r="U67" s="118"/>
      <c r="V67" s="118"/>
      <c r="W67" s="118"/>
      <c r="X67" s="120"/>
    </row>
    <row r="68" spans="1:24" ht="18" customHeight="1">
      <c r="A68" s="280">
        <v>58</v>
      </c>
      <c r="B68" s="304">
        <v>172236525</v>
      </c>
      <c r="C68" s="281" t="s">
        <v>851</v>
      </c>
      <c r="D68" s="282" t="s">
        <v>42</v>
      </c>
      <c r="E68" s="283" t="s">
        <v>850</v>
      </c>
      <c r="F68" s="284" t="s">
        <v>807</v>
      </c>
      <c r="G68" s="285">
        <v>90</v>
      </c>
      <c r="H68" s="315" t="str">
        <f t="shared" si="4"/>
        <v>X SẮC</v>
      </c>
      <c r="I68" s="285">
        <v>90</v>
      </c>
      <c r="J68" s="315" t="str">
        <f t="shared" si="5"/>
        <v>X SẮC</v>
      </c>
      <c r="K68" s="285">
        <f t="shared" si="3"/>
        <v>90</v>
      </c>
      <c r="L68" s="315" t="str">
        <f t="shared" si="6"/>
        <v>X SẮC</v>
      </c>
      <c r="M68" s="286"/>
      <c r="O68" s="121"/>
      <c r="P68" s="122"/>
      <c r="Q68" s="116"/>
      <c r="R68" s="117"/>
      <c r="S68" s="118"/>
      <c r="T68" s="118"/>
      <c r="U68" s="118"/>
      <c r="V68" s="118"/>
      <c r="W68" s="118"/>
      <c r="X68" s="120"/>
    </row>
    <row r="69" spans="1:24" ht="18" customHeight="1">
      <c r="A69" s="280">
        <v>59</v>
      </c>
      <c r="B69" s="304">
        <v>172236526</v>
      </c>
      <c r="C69" s="281" t="s">
        <v>203</v>
      </c>
      <c r="D69" s="282" t="s">
        <v>42</v>
      </c>
      <c r="E69" s="283" t="s">
        <v>852</v>
      </c>
      <c r="F69" s="284" t="s">
        <v>807</v>
      </c>
      <c r="G69" s="285">
        <v>98</v>
      </c>
      <c r="H69" s="315" t="str">
        <f t="shared" si="4"/>
        <v>X SẮC</v>
      </c>
      <c r="I69" s="285">
        <v>92</v>
      </c>
      <c r="J69" s="315" t="str">
        <f t="shared" si="5"/>
        <v>X SẮC</v>
      </c>
      <c r="K69" s="285">
        <f t="shared" si="3"/>
        <v>95</v>
      </c>
      <c r="L69" s="315" t="str">
        <f t="shared" si="6"/>
        <v>X SẮC</v>
      </c>
      <c r="M69" s="286"/>
      <c r="O69" s="121"/>
      <c r="P69" s="122"/>
      <c r="Q69" s="116"/>
      <c r="R69" s="117"/>
      <c r="S69" s="118"/>
      <c r="T69" s="118"/>
      <c r="U69" s="118"/>
      <c r="V69" s="118"/>
      <c r="W69" s="118"/>
      <c r="X69" s="120"/>
    </row>
    <row r="70" spans="1:24" ht="18" customHeight="1">
      <c r="A70" s="280">
        <v>60</v>
      </c>
      <c r="B70" s="304">
        <v>172236527</v>
      </c>
      <c r="C70" s="281" t="s">
        <v>853</v>
      </c>
      <c r="D70" s="282" t="s">
        <v>854</v>
      </c>
      <c r="E70" s="283" t="s">
        <v>855</v>
      </c>
      <c r="F70" s="284" t="s">
        <v>807</v>
      </c>
      <c r="G70" s="285">
        <v>80</v>
      </c>
      <c r="H70" s="315" t="str">
        <f t="shared" si="4"/>
        <v>TỐT</v>
      </c>
      <c r="I70" s="285">
        <v>90</v>
      </c>
      <c r="J70" s="315" t="str">
        <f t="shared" si="5"/>
        <v>X SẮC</v>
      </c>
      <c r="K70" s="285">
        <f t="shared" si="3"/>
        <v>85</v>
      </c>
      <c r="L70" s="315" t="str">
        <f t="shared" si="6"/>
        <v>TỐT</v>
      </c>
      <c r="M70" s="286"/>
      <c r="O70" s="121"/>
      <c r="P70" s="122"/>
      <c r="Q70" s="116"/>
      <c r="R70" s="117"/>
      <c r="S70" s="118"/>
      <c r="T70" s="118"/>
      <c r="U70" s="118"/>
      <c r="V70" s="118"/>
      <c r="W70" s="118"/>
      <c r="X70" s="120"/>
    </row>
    <row r="71" spans="1:24" ht="18" customHeight="1">
      <c r="A71" s="280">
        <v>61</v>
      </c>
      <c r="B71" s="304">
        <v>172236528</v>
      </c>
      <c r="C71" s="281" t="s">
        <v>856</v>
      </c>
      <c r="D71" s="282" t="s">
        <v>220</v>
      </c>
      <c r="E71" s="283" t="s">
        <v>857</v>
      </c>
      <c r="F71" s="284" t="s">
        <v>807</v>
      </c>
      <c r="G71" s="285">
        <v>90</v>
      </c>
      <c r="H71" s="315" t="str">
        <f t="shared" si="4"/>
        <v>X SẮC</v>
      </c>
      <c r="I71" s="285">
        <v>90</v>
      </c>
      <c r="J71" s="315" t="str">
        <f t="shared" si="5"/>
        <v>X SẮC</v>
      </c>
      <c r="K71" s="285">
        <f t="shared" si="3"/>
        <v>90</v>
      </c>
      <c r="L71" s="315" t="str">
        <f t="shared" si="6"/>
        <v>X SẮC</v>
      </c>
      <c r="M71" s="286"/>
      <c r="O71" s="121"/>
      <c r="P71" s="122"/>
      <c r="Q71" s="116"/>
      <c r="R71" s="117"/>
      <c r="S71" s="118"/>
      <c r="T71" s="118"/>
      <c r="U71" s="118"/>
      <c r="V71" s="118"/>
      <c r="W71" s="118"/>
      <c r="X71" s="120"/>
    </row>
    <row r="72" spans="1:24" ht="18" customHeight="1">
      <c r="A72" s="280">
        <v>62</v>
      </c>
      <c r="B72" s="304">
        <v>172236529</v>
      </c>
      <c r="C72" s="281" t="s">
        <v>858</v>
      </c>
      <c r="D72" s="282" t="s">
        <v>220</v>
      </c>
      <c r="E72" s="283" t="s">
        <v>377</v>
      </c>
      <c r="F72" s="284" t="s">
        <v>807</v>
      </c>
      <c r="G72" s="285">
        <v>96</v>
      </c>
      <c r="H72" s="315" t="str">
        <f t="shared" si="4"/>
        <v>X SẮC</v>
      </c>
      <c r="I72" s="285">
        <v>92</v>
      </c>
      <c r="J72" s="315" t="str">
        <f t="shared" si="5"/>
        <v>X SẮC</v>
      </c>
      <c r="K72" s="285">
        <f t="shared" si="3"/>
        <v>94</v>
      </c>
      <c r="L72" s="315" t="str">
        <f t="shared" si="6"/>
        <v>X SẮC</v>
      </c>
      <c r="M72" s="286"/>
      <c r="O72" s="121"/>
      <c r="P72" s="122"/>
      <c r="Q72" s="116"/>
      <c r="R72" s="117"/>
      <c r="S72" s="118"/>
      <c r="T72" s="118"/>
      <c r="U72" s="118"/>
      <c r="V72" s="118"/>
      <c r="W72" s="118"/>
      <c r="X72" s="120"/>
    </row>
    <row r="73" spans="1:24" ht="18" customHeight="1">
      <c r="A73" s="280">
        <v>63</v>
      </c>
      <c r="B73" s="304">
        <v>172236530</v>
      </c>
      <c r="C73" s="281" t="s">
        <v>859</v>
      </c>
      <c r="D73" s="282" t="s">
        <v>860</v>
      </c>
      <c r="E73" s="283" t="s">
        <v>861</v>
      </c>
      <c r="F73" s="284" t="s">
        <v>807</v>
      </c>
      <c r="G73" s="285">
        <v>94</v>
      </c>
      <c r="H73" s="315" t="str">
        <f t="shared" si="4"/>
        <v>X SẮC</v>
      </c>
      <c r="I73" s="285">
        <v>95</v>
      </c>
      <c r="J73" s="315" t="str">
        <f t="shared" si="5"/>
        <v>X SẮC</v>
      </c>
      <c r="K73" s="285">
        <f t="shared" si="3"/>
        <v>94.5</v>
      </c>
      <c r="L73" s="315" t="str">
        <f t="shared" si="6"/>
        <v>X SẮC</v>
      </c>
      <c r="M73" s="286"/>
      <c r="O73" s="121"/>
      <c r="P73" s="122"/>
      <c r="Q73" s="116"/>
      <c r="R73" s="117"/>
      <c r="S73" s="118"/>
      <c r="T73" s="118"/>
      <c r="U73" s="118"/>
      <c r="V73" s="118"/>
      <c r="W73" s="118"/>
      <c r="X73" s="120"/>
    </row>
    <row r="74" spans="1:24" ht="18" customHeight="1">
      <c r="A74" s="280">
        <v>64</v>
      </c>
      <c r="B74" s="304">
        <v>172236531</v>
      </c>
      <c r="C74" s="281" t="s">
        <v>862</v>
      </c>
      <c r="D74" s="282" t="s">
        <v>116</v>
      </c>
      <c r="E74" s="283" t="s">
        <v>863</v>
      </c>
      <c r="F74" s="284" t="s">
        <v>807</v>
      </c>
      <c r="G74" s="285">
        <v>0</v>
      </c>
      <c r="H74" s="315" t="str">
        <f t="shared" si="4"/>
        <v>KÉM</v>
      </c>
      <c r="I74" s="285">
        <v>0</v>
      </c>
      <c r="J74" s="315" t="str">
        <f t="shared" si="5"/>
        <v>KÉM</v>
      </c>
      <c r="K74" s="285">
        <f t="shared" si="3"/>
        <v>0</v>
      </c>
      <c r="L74" s="315" t="str">
        <f t="shared" si="6"/>
        <v>KÉM</v>
      </c>
      <c r="M74" s="286" t="s">
        <v>1954</v>
      </c>
      <c r="O74" s="121"/>
      <c r="P74" s="122"/>
      <c r="Q74" s="116"/>
      <c r="R74" s="117"/>
      <c r="S74" s="118"/>
      <c r="T74" s="118"/>
      <c r="U74" s="118"/>
      <c r="V74" s="118"/>
      <c r="W74" s="118"/>
      <c r="X74" s="120"/>
    </row>
    <row r="75" spans="1:24" ht="18" customHeight="1">
      <c r="A75" s="298">
        <v>65</v>
      </c>
      <c r="B75" s="307">
        <v>172236532</v>
      </c>
      <c r="C75" s="299" t="s">
        <v>699</v>
      </c>
      <c r="D75" s="300" t="s">
        <v>864</v>
      </c>
      <c r="E75" s="301" t="s">
        <v>865</v>
      </c>
      <c r="F75" s="302" t="s">
        <v>807</v>
      </c>
      <c r="G75" s="296">
        <v>88</v>
      </c>
      <c r="H75" s="317" t="str">
        <f>IF(G75&gt;=90,"X SẮC",IF(G75&gt;=80,"TỐT",IF(G75&gt;=70,"KHÁ",IF(G75&gt;=60,"TB KHÁ",IF(G75&gt;=50,"T. BÌNH",IF(G75&gt;=40,"YẾU","KÉM"))))))</f>
        <v>TỐT</v>
      </c>
      <c r="I75" s="296">
        <v>90</v>
      </c>
      <c r="J75" s="317" t="str">
        <f>IF(I75&gt;=90,"X SẮC",IF(I75&gt;=80,"TỐT",IF(I75&gt;=70,"KHÁ",IF(I75&gt;=60,"TB KHÁ",IF(I75&gt;=50,"T. BÌNH",IF(I75&gt;=40,"YẾU","KÉM"))))))</f>
        <v>X SẮC</v>
      </c>
      <c r="K75" s="296">
        <f t="shared" si="3"/>
        <v>89</v>
      </c>
      <c r="L75" s="317" t="str">
        <f>IF(K75&gt;=90,"X SẮC",IF(K75&gt;=80,"TỐT",IF(K75&gt;=70,"KHÁ",IF(K75&gt;=60,"TB KHÁ",IF(K75&gt;=50,"T. BÌNH",IF(K75&gt;=40,"YẾU","KÉM"))))))</f>
        <v>TỐT</v>
      </c>
      <c r="M75" s="297"/>
      <c r="O75" s="121"/>
      <c r="P75" s="122"/>
      <c r="Q75" s="116"/>
      <c r="R75" s="117"/>
      <c r="S75" s="118"/>
      <c r="T75" s="118"/>
      <c r="U75" s="118"/>
      <c r="V75" s="118"/>
      <c r="W75" s="118"/>
      <c r="X75" s="120"/>
    </row>
    <row r="76" spans="1:24" ht="11.25" customHeight="1">
      <c r="A76" s="318"/>
      <c r="B76" s="319"/>
      <c r="C76" s="319"/>
      <c r="D76" s="319"/>
      <c r="E76" s="319"/>
      <c r="F76" s="319"/>
      <c r="G76" s="320"/>
      <c r="H76" s="320"/>
      <c r="I76" s="320"/>
      <c r="J76" s="320"/>
      <c r="K76" s="320"/>
      <c r="L76" s="320"/>
      <c r="M76" s="320">
        <v>4</v>
      </c>
      <c r="N76" s="4"/>
      <c r="O76" s="121"/>
      <c r="P76" s="122"/>
      <c r="Q76" s="116"/>
      <c r="R76" s="117"/>
      <c r="S76" s="118"/>
      <c r="T76" s="118"/>
      <c r="U76" s="118"/>
      <c r="V76" s="118"/>
      <c r="W76" s="118"/>
      <c r="X76" s="123"/>
    </row>
    <row r="77" spans="1:24" ht="16.5">
      <c r="A77" s="318"/>
      <c r="B77" s="318"/>
      <c r="C77" s="320"/>
      <c r="D77" s="320"/>
      <c r="E77" s="320"/>
      <c r="F77" s="320"/>
      <c r="G77" s="451" t="s">
        <v>2480</v>
      </c>
      <c r="H77" s="452"/>
      <c r="I77" s="453"/>
      <c r="J77" s="322"/>
      <c r="K77" s="451" t="s">
        <v>2482</v>
      </c>
      <c r="L77" s="452"/>
      <c r="M77" s="453"/>
      <c r="O77" s="121"/>
      <c r="P77" s="122"/>
      <c r="Q77" s="116"/>
      <c r="R77" s="117"/>
      <c r="S77" s="118"/>
      <c r="T77" s="118"/>
      <c r="U77" s="118"/>
      <c r="V77" s="118"/>
      <c r="W77" s="118"/>
      <c r="X77" s="120"/>
    </row>
    <row r="78" spans="1:24" ht="16.5">
      <c r="A78" s="318"/>
      <c r="B78" s="318"/>
      <c r="C78" s="320"/>
      <c r="D78" s="320"/>
      <c r="E78" s="320"/>
      <c r="F78" s="320"/>
      <c r="G78" s="311" t="s">
        <v>2412</v>
      </c>
      <c r="H78" s="308" t="s">
        <v>2413</v>
      </c>
      <c r="I78" s="308" t="s">
        <v>4</v>
      </c>
      <c r="J78" s="309"/>
      <c r="K78" s="313" t="s">
        <v>2412</v>
      </c>
      <c r="L78" s="308" t="s">
        <v>2413</v>
      </c>
      <c r="M78" s="308" t="s">
        <v>4</v>
      </c>
      <c r="O78" s="121"/>
      <c r="P78" s="122"/>
      <c r="Q78" s="116"/>
      <c r="R78" s="117"/>
      <c r="S78" s="118"/>
      <c r="T78" s="118"/>
      <c r="U78" s="118"/>
      <c r="X78" s="123"/>
    </row>
    <row r="79" spans="1:13" ht="15.75" customHeight="1">
      <c r="A79" s="318"/>
      <c r="B79" s="318"/>
      <c r="C79" s="320"/>
      <c r="D79" s="320"/>
      <c r="E79" s="320"/>
      <c r="F79" s="320"/>
      <c r="G79" s="311" t="s">
        <v>1522</v>
      </c>
      <c r="H79" s="308">
        <f>COUNTIF($J$11:$J$75,G79)</f>
        <v>29</v>
      </c>
      <c r="I79" s="312">
        <f>H79/$H$86</f>
        <v>0.4461538461538462</v>
      </c>
      <c r="J79" s="309"/>
      <c r="K79" s="313" t="s">
        <v>1522</v>
      </c>
      <c r="L79" s="308">
        <f>COUNTIF($L$11:$L$75,K79)</f>
        <v>23</v>
      </c>
      <c r="M79" s="312">
        <f>L79/$L$86</f>
        <v>0.35384615384615387</v>
      </c>
    </row>
    <row r="80" spans="1:13" ht="15.75" customHeight="1">
      <c r="A80" s="318"/>
      <c r="B80" s="318"/>
      <c r="C80" s="320"/>
      <c r="D80" s="320"/>
      <c r="E80" s="320"/>
      <c r="F80" s="320"/>
      <c r="G80" s="311" t="s">
        <v>1523</v>
      </c>
      <c r="H80" s="308">
        <f aca="true" t="shared" si="7" ref="H80:H85">COUNTIF($J$11:$J$75,G80)</f>
        <v>25</v>
      </c>
      <c r="I80" s="312">
        <f aca="true" t="shared" si="8" ref="I80:I86">H80/$H$86</f>
        <v>0.38461538461538464</v>
      </c>
      <c r="J80" s="309"/>
      <c r="K80" s="313" t="s">
        <v>1523</v>
      </c>
      <c r="L80" s="308">
        <f aca="true" t="shared" si="9" ref="L80:L85">COUNTIF($L$11:$L$75,K80)</f>
        <v>31</v>
      </c>
      <c r="M80" s="312">
        <f aca="true" t="shared" si="10" ref="M80:M86">L80/$L$86</f>
        <v>0.47692307692307695</v>
      </c>
    </row>
    <row r="81" spans="1:13" ht="15.75" customHeight="1">
      <c r="A81" s="318"/>
      <c r="B81" s="318"/>
      <c r="C81" s="320"/>
      <c r="D81" s="320"/>
      <c r="E81" s="320"/>
      <c r="F81" s="320"/>
      <c r="G81" s="311" t="s">
        <v>2414</v>
      </c>
      <c r="H81" s="308">
        <f t="shared" si="7"/>
        <v>2</v>
      </c>
      <c r="I81" s="312">
        <f t="shared" si="8"/>
        <v>0.03076923076923077</v>
      </c>
      <c r="J81" s="309"/>
      <c r="K81" s="313" t="s">
        <v>2414</v>
      </c>
      <c r="L81" s="308">
        <f t="shared" si="9"/>
        <v>2</v>
      </c>
      <c r="M81" s="312">
        <f t="shared" si="10"/>
        <v>0.03076923076923077</v>
      </c>
    </row>
    <row r="82" spans="1:13" ht="15.75" customHeight="1">
      <c r="A82" s="318"/>
      <c r="B82" s="318"/>
      <c r="C82" s="320"/>
      <c r="D82" s="320"/>
      <c r="E82" s="320"/>
      <c r="F82" s="320"/>
      <c r="G82" s="311" t="s">
        <v>2415</v>
      </c>
      <c r="H82" s="308">
        <f t="shared" si="7"/>
        <v>0</v>
      </c>
      <c r="I82" s="312">
        <f t="shared" si="8"/>
        <v>0</v>
      </c>
      <c r="J82" s="309"/>
      <c r="K82" s="313" t="s">
        <v>2415</v>
      </c>
      <c r="L82" s="308">
        <f t="shared" si="9"/>
        <v>0</v>
      </c>
      <c r="M82" s="312">
        <f t="shared" si="10"/>
        <v>0</v>
      </c>
    </row>
    <row r="83" spans="1:13" ht="15.75" customHeight="1">
      <c r="A83" s="318"/>
      <c r="B83" s="318"/>
      <c r="C83" s="320"/>
      <c r="D83" s="320"/>
      <c r="E83" s="320"/>
      <c r="F83" s="320"/>
      <c r="G83" s="311" t="s">
        <v>2416</v>
      </c>
      <c r="H83" s="308">
        <f t="shared" si="7"/>
        <v>0</v>
      </c>
      <c r="I83" s="312">
        <f t="shared" si="8"/>
        <v>0</v>
      </c>
      <c r="J83" s="309"/>
      <c r="K83" s="313" t="s">
        <v>2416</v>
      </c>
      <c r="L83" s="308">
        <f t="shared" si="9"/>
        <v>0</v>
      </c>
      <c r="M83" s="312">
        <f t="shared" si="10"/>
        <v>0</v>
      </c>
    </row>
    <row r="84" spans="1:13" ht="15.75" customHeight="1">
      <c r="A84" s="318"/>
      <c r="B84" s="318"/>
      <c r="C84" s="320"/>
      <c r="D84" s="320"/>
      <c r="E84" s="320"/>
      <c r="F84" s="320"/>
      <c r="G84" s="311" t="s">
        <v>2417</v>
      </c>
      <c r="H84" s="308">
        <f t="shared" si="7"/>
        <v>0</v>
      </c>
      <c r="I84" s="312">
        <f t="shared" si="8"/>
        <v>0</v>
      </c>
      <c r="J84" s="309"/>
      <c r="K84" s="313" t="s">
        <v>2481</v>
      </c>
      <c r="L84" s="308">
        <f t="shared" si="9"/>
        <v>2</v>
      </c>
      <c r="M84" s="312">
        <f t="shared" si="10"/>
        <v>0.03076923076923077</v>
      </c>
    </row>
    <row r="85" spans="1:13" ht="15.75" customHeight="1">
      <c r="A85" s="318"/>
      <c r="B85" s="318"/>
      <c r="C85" s="320"/>
      <c r="D85" s="320"/>
      <c r="E85" s="320"/>
      <c r="F85" s="320"/>
      <c r="G85" s="311" t="s">
        <v>2418</v>
      </c>
      <c r="H85" s="308">
        <f t="shared" si="7"/>
        <v>9</v>
      </c>
      <c r="I85" s="312">
        <f t="shared" si="8"/>
        <v>0.13846153846153847</v>
      </c>
      <c r="J85" s="309"/>
      <c r="K85" s="313" t="s">
        <v>2418</v>
      </c>
      <c r="L85" s="308">
        <f t="shared" si="9"/>
        <v>7</v>
      </c>
      <c r="M85" s="312">
        <f t="shared" si="10"/>
        <v>0.1076923076923077</v>
      </c>
    </row>
    <row r="86" spans="1:23" ht="15.75" customHeight="1">
      <c r="A86" s="318"/>
      <c r="B86" s="318"/>
      <c r="C86" s="320"/>
      <c r="D86" s="320"/>
      <c r="E86" s="320"/>
      <c r="F86" s="320"/>
      <c r="G86" s="311" t="s">
        <v>2419</v>
      </c>
      <c r="H86" s="308">
        <f>SUM(H79:H85)</f>
        <v>65</v>
      </c>
      <c r="I86" s="312">
        <f t="shared" si="8"/>
        <v>1</v>
      </c>
      <c r="J86" s="309"/>
      <c r="K86" s="313" t="s">
        <v>2419</v>
      </c>
      <c r="L86" s="308">
        <f>SUM(L79:L85)</f>
        <v>65</v>
      </c>
      <c r="M86" s="312">
        <f t="shared" si="10"/>
        <v>1</v>
      </c>
      <c r="V86" s="5"/>
      <c r="W86" s="5"/>
    </row>
    <row r="87" spans="2:13" s="5" customFormat="1" ht="16.5">
      <c r="B87" s="2"/>
      <c r="F87" s="454" t="s">
        <v>2494</v>
      </c>
      <c r="G87" s="454"/>
      <c r="H87" s="454"/>
      <c r="I87" s="454"/>
      <c r="J87" s="454"/>
      <c r="K87" s="454"/>
      <c r="L87" s="454"/>
      <c r="M87" s="454"/>
    </row>
    <row r="88" spans="1:14" s="7" customFormat="1" ht="16.5">
      <c r="A88" s="430" t="s">
        <v>5</v>
      </c>
      <c r="B88" s="430"/>
      <c r="C88" s="430"/>
      <c r="D88" s="430"/>
      <c r="E88" s="430"/>
      <c r="F88" s="430"/>
      <c r="G88" s="449" t="s">
        <v>2420</v>
      </c>
      <c r="H88" s="449"/>
      <c r="I88" s="449"/>
      <c r="J88" s="449"/>
      <c r="K88" s="449"/>
      <c r="L88" s="449"/>
      <c r="M88" s="449"/>
      <c r="N88" s="5"/>
    </row>
    <row r="89" spans="1:14" ht="16.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2" spans="1:13" ht="16.5">
      <c r="A92" s="430" t="s">
        <v>2463</v>
      </c>
      <c r="B92" s="430"/>
      <c r="C92" s="430"/>
      <c r="G92" s="449" t="s">
        <v>2462</v>
      </c>
      <c r="H92" s="449"/>
      <c r="I92" s="449"/>
      <c r="J92" s="449"/>
      <c r="K92" s="449"/>
      <c r="L92" s="449"/>
      <c r="M92" s="449"/>
    </row>
  </sheetData>
  <sheetProtection/>
  <mergeCells count="25">
    <mergeCell ref="A92:C92"/>
    <mergeCell ref="G92:M92"/>
    <mergeCell ref="A7:N7"/>
    <mergeCell ref="A9:A10"/>
    <mergeCell ref="C9:D10"/>
    <mergeCell ref="E9:E10"/>
    <mergeCell ref="F9:F10"/>
    <mergeCell ref="A8:M8"/>
    <mergeCell ref="A88:C88"/>
    <mergeCell ref="B9:B10"/>
    <mergeCell ref="A2:D2"/>
    <mergeCell ref="A3:D3"/>
    <mergeCell ref="A5:N5"/>
    <mergeCell ref="A6:N6"/>
    <mergeCell ref="E2:M2"/>
    <mergeCell ref="E3:M3"/>
    <mergeCell ref="D88:F88"/>
    <mergeCell ref="G88:M88"/>
    <mergeCell ref="M9:M10"/>
    <mergeCell ref="G9:H9"/>
    <mergeCell ref="F87:M87"/>
    <mergeCell ref="I9:J9"/>
    <mergeCell ref="K9:L9"/>
    <mergeCell ref="G77:I77"/>
    <mergeCell ref="K77:M77"/>
  </mergeCells>
  <conditionalFormatting sqref="G11:G75 I11:I75 K11:K75">
    <cfRule type="cellIs" priority="4" dxfId="0" operator="equal" stopIfTrue="1">
      <formula>0</formula>
    </cfRule>
  </conditionalFormatting>
  <conditionalFormatting sqref="W11:W43">
    <cfRule type="cellIs" priority="1" dxfId="27" operator="lessThan" stopIfTrue="1">
      <formula>5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B1">
      <selection activeCell="M15" sqref="M15"/>
    </sheetView>
  </sheetViews>
  <sheetFormatPr defaultColWidth="9.140625" defaultRowHeight="12.75"/>
  <cols>
    <col min="1" max="1" width="14.8515625" style="200" bestFit="1" customWidth="1"/>
    <col min="2" max="15" width="7.8515625" style="200" customWidth="1"/>
    <col min="16" max="16" width="9.140625" style="200" bestFit="1" customWidth="1"/>
    <col min="17" max="17" width="7.8515625" style="200" customWidth="1"/>
    <col min="18" max="20" width="9.140625" style="200" customWidth="1"/>
    <col min="21" max="21" width="10.8515625" style="200" bestFit="1" customWidth="1"/>
    <col min="22" max="16384" width="9.140625" style="200" customWidth="1"/>
  </cols>
  <sheetData>
    <row r="1" ht="22.5" customHeight="1"/>
    <row r="2" spans="1:17" ht="15.75">
      <c r="A2" s="429" t="s">
        <v>2406</v>
      </c>
      <c r="B2" s="429"/>
      <c r="C2" s="429"/>
      <c r="D2" s="429"/>
      <c r="E2" s="429"/>
      <c r="F2" s="429"/>
      <c r="G2" s="199"/>
      <c r="H2" s="199"/>
      <c r="I2" s="199"/>
      <c r="J2" s="429" t="s">
        <v>2407</v>
      </c>
      <c r="K2" s="429"/>
      <c r="L2" s="429"/>
      <c r="M2" s="429"/>
      <c r="N2" s="429"/>
      <c r="O2" s="429"/>
      <c r="P2" s="429"/>
      <c r="Q2" s="429"/>
    </row>
    <row r="3" spans="1:17" ht="15.75">
      <c r="A3" s="430" t="s">
        <v>2408</v>
      </c>
      <c r="B3" s="430"/>
      <c r="C3" s="430"/>
      <c r="D3" s="430"/>
      <c r="E3" s="430"/>
      <c r="F3" s="430"/>
      <c r="G3" s="199"/>
      <c r="H3" s="199"/>
      <c r="I3" s="199"/>
      <c r="J3" s="429" t="s">
        <v>6</v>
      </c>
      <c r="K3" s="429"/>
      <c r="L3" s="429"/>
      <c r="M3" s="429"/>
      <c r="N3" s="429"/>
      <c r="O3" s="429"/>
      <c r="P3" s="429"/>
      <c r="Q3" s="429"/>
    </row>
    <row r="4" spans="1:17" ht="10.5" customHeight="1">
      <c r="A4" s="431" t="s">
        <v>7</v>
      </c>
      <c r="B4" s="431"/>
      <c r="C4" s="431"/>
      <c r="D4" s="431"/>
      <c r="E4" s="431"/>
      <c r="F4" s="431"/>
      <c r="G4" s="202"/>
      <c r="H4" s="202"/>
      <c r="I4" s="202"/>
      <c r="J4" s="432" t="s">
        <v>8</v>
      </c>
      <c r="K4" s="432"/>
      <c r="L4" s="432"/>
      <c r="M4" s="432"/>
      <c r="N4" s="432"/>
      <c r="O4" s="432"/>
      <c r="P4" s="432"/>
      <c r="Q4" s="432"/>
    </row>
    <row r="5" spans="1:17" ht="10.5" customHeight="1">
      <c r="A5" s="201"/>
      <c r="B5" s="201"/>
      <c r="C5" s="201"/>
      <c r="D5" s="201"/>
      <c r="E5" s="201"/>
      <c r="F5" s="201"/>
      <c r="G5" s="202"/>
      <c r="H5" s="202"/>
      <c r="I5" s="202"/>
      <c r="J5" s="203"/>
      <c r="K5" s="203"/>
      <c r="L5" s="203"/>
      <c r="M5" s="203"/>
      <c r="N5" s="203"/>
      <c r="O5" s="203"/>
      <c r="P5" s="203"/>
      <c r="Q5" s="203"/>
    </row>
    <row r="6" spans="1:17" ht="10.5" customHeight="1">
      <c r="A6" s="201"/>
      <c r="B6" s="201"/>
      <c r="C6" s="201"/>
      <c r="D6" s="201"/>
      <c r="E6" s="201"/>
      <c r="F6" s="201"/>
      <c r="G6" s="202"/>
      <c r="H6" s="202"/>
      <c r="I6" s="202"/>
      <c r="J6" s="203"/>
      <c r="K6" s="203"/>
      <c r="L6" s="203"/>
      <c r="M6" s="203"/>
      <c r="N6" s="203"/>
      <c r="O6" s="203"/>
      <c r="P6" s="203"/>
      <c r="Q6" s="203"/>
    </row>
    <row r="7" spans="1:17" ht="15.75">
      <c r="A7" s="198"/>
      <c r="B7" s="430" t="s">
        <v>2500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1:17" ht="15.75">
      <c r="A8" s="204"/>
      <c r="B8" s="430" t="s">
        <v>2466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1:17" ht="15.75">
      <c r="A9" s="199"/>
      <c r="B9" s="433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</row>
    <row r="10" spans="1:17" s="205" customFormat="1" ht="15.75">
      <c r="A10" s="435" t="s">
        <v>9</v>
      </c>
      <c r="B10" s="435" t="s">
        <v>10</v>
      </c>
      <c r="C10" s="438" t="s">
        <v>11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40" t="s">
        <v>2411</v>
      </c>
    </row>
    <row r="11" spans="1:17" s="205" customFormat="1" ht="15.75">
      <c r="A11" s="436"/>
      <c r="B11" s="436"/>
      <c r="C11" s="438" t="s">
        <v>12</v>
      </c>
      <c r="D11" s="439"/>
      <c r="E11" s="438" t="s">
        <v>13</v>
      </c>
      <c r="F11" s="439"/>
      <c r="G11" s="438" t="s">
        <v>14</v>
      </c>
      <c r="H11" s="439"/>
      <c r="I11" s="438" t="s">
        <v>15</v>
      </c>
      <c r="J11" s="439"/>
      <c r="K11" s="438" t="s">
        <v>16</v>
      </c>
      <c r="L11" s="439"/>
      <c r="M11" s="438" t="s">
        <v>17</v>
      </c>
      <c r="N11" s="439"/>
      <c r="O11" s="438" t="s">
        <v>18</v>
      </c>
      <c r="P11" s="439"/>
      <c r="Q11" s="441"/>
    </row>
    <row r="12" spans="1:17" s="205" customFormat="1" ht="15.75">
      <c r="A12" s="437"/>
      <c r="B12" s="437"/>
      <c r="C12" s="206" t="s">
        <v>2413</v>
      </c>
      <c r="D12" s="207" t="s">
        <v>19</v>
      </c>
      <c r="E12" s="208" t="s">
        <v>2413</v>
      </c>
      <c r="F12" s="207" t="s">
        <v>19</v>
      </c>
      <c r="G12" s="208" t="s">
        <v>2413</v>
      </c>
      <c r="H12" s="207" t="s">
        <v>19</v>
      </c>
      <c r="I12" s="208" t="s">
        <v>2413</v>
      </c>
      <c r="J12" s="207" t="s">
        <v>19</v>
      </c>
      <c r="K12" s="208" t="s">
        <v>2413</v>
      </c>
      <c r="L12" s="207" t="s">
        <v>19</v>
      </c>
      <c r="M12" s="208" t="s">
        <v>2413</v>
      </c>
      <c r="N12" s="207" t="s">
        <v>19</v>
      </c>
      <c r="O12" s="208" t="s">
        <v>2413</v>
      </c>
      <c r="P12" s="207" t="s">
        <v>19</v>
      </c>
      <c r="Q12" s="442"/>
    </row>
    <row r="13" spans="1:17" ht="15.75">
      <c r="A13" s="146" t="s">
        <v>1696</v>
      </c>
      <c r="B13" s="147">
        <f>SUM(C13,E13,G13,I13,K13,M13,O13,)</f>
        <v>20</v>
      </c>
      <c r="C13" s="147">
        <f>'D18CMUTPM'!H34</f>
        <v>8</v>
      </c>
      <c r="D13" s="148">
        <f>'D18CMUTPM'!I34</f>
        <v>0.4</v>
      </c>
      <c r="E13" s="147">
        <f>'D18CMUTPM'!H35</f>
        <v>12</v>
      </c>
      <c r="F13" s="148">
        <f>'D18CMUTPM'!I35</f>
        <v>0.6</v>
      </c>
      <c r="G13" s="147">
        <f>'D18CMUTPM'!H36</f>
        <v>0</v>
      </c>
      <c r="H13" s="148">
        <f>'D18CMUTPM'!I36</f>
        <v>0</v>
      </c>
      <c r="I13" s="147">
        <f>'D18CMUTPM'!H37</f>
        <v>0</v>
      </c>
      <c r="J13" s="148">
        <f>'D18CMUTPM'!I37</f>
        <v>0</v>
      </c>
      <c r="K13" s="147">
        <f>'D18CMUTPM'!H38</f>
        <v>0</v>
      </c>
      <c r="L13" s="148">
        <f>'D18CMUTPM'!I38</f>
        <v>0</v>
      </c>
      <c r="M13" s="147">
        <f>'D18CMUTPM'!H39</f>
        <v>0</v>
      </c>
      <c r="N13" s="148">
        <f>'D18CMUTPM'!I39</f>
        <v>0</v>
      </c>
      <c r="O13" s="147">
        <f>'D18CMUTPM'!H40</f>
        <v>0</v>
      </c>
      <c r="P13" s="148">
        <f>'D18CMUTPM'!I40</f>
        <v>0</v>
      </c>
      <c r="Q13" s="149"/>
    </row>
    <row r="14" spans="1:17" ht="15.75">
      <c r="A14" s="221" t="s">
        <v>812</v>
      </c>
      <c r="B14" s="150">
        <f aca="true" t="shared" si="0" ref="B14:B39">SUM(C14,E14,G14,I14,K14,M14,O14,)</f>
        <v>19</v>
      </c>
      <c r="C14" s="150">
        <f>'K16CMUTPM'!H33</f>
        <v>9</v>
      </c>
      <c r="D14" s="222">
        <f>'K16CMUTPM'!I33</f>
        <v>0.47368421052631576</v>
      </c>
      <c r="E14" s="150">
        <f>'K16CMUTPM'!H34</f>
        <v>8</v>
      </c>
      <c r="F14" s="222">
        <f>'K16CMUTPM'!I34</f>
        <v>0.42105263157894735</v>
      </c>
      <c r="G14" s="150">
        <f>'K16CMUTPM'!H35</f>
        <v>0</v>
      </c>
      <c r="H14" s="222">
        <f>'K16CMUTPM'!I35</f>
        <v>0</v>
      </c>
      <c r="I14" s="150">
        <f>'K16CMUTPM'!H36</f>
        <v>0</v>
      </c>
      <c r="J14" s="222">
        <f>'K16CMUTPM'!I36</f>
        <v>0</v>
      </c>
      <c r="K14" s="150">
        <f>'K16CMUTPM'!H37</f>
        <v>0</v>
      </c>
      <c r="L14" s="222">
        <f>'K16CMUTPM'!I37</f>
        <v>0</v>
      </c>
      <c r="M14" s="150">
        <f>'K16CMUTPM'!H38</f>
        <v>0</v>
      </c>
      <c r="N14" s="222">
        <f>'K16CMUTPM'!I38</f>
        <v>0</v>
      </c>
      <c r="O14" s="150">
        <f>'K16CMUTPM'!H39</f>
        <v>2</v>
      </c>
      <c r="P14" s="222">
        <f>'K16CMUTPM'!I39</f>
        <v>0.10526315789473684</v>
      </c>
      <c r="Q14" s="223"/>
    </row>
    <row r="15" spans="1:17" ht="15.75">
      <c r="A15" s="221" t="s">
        <v>813</v>
      </c>
      <c r="B15" s="150">
        <f t="shared" si="0"/>
        <v>21</v>
      </c>
      <c r="C15" s="150">
        <f>'K16CMUTTT'!H35</f>
        <v>11</v>
      </c>
      <c r="D15" s="222">
        <f>'K16CMUTTT'!I35</f>
        <v>0.5238095238095238</v>
      </c>
      <c r="E15" s="150">
        <f>'K16CMUTTT'!H36</f>
        <v>8</v>
      </c>
      <c r="F15" s="222">
        <f>'K16CMUTTT'!I36</f>
        <v>0.38095238095238093</v>
      </c>
      <c r="G15" s="150">
        <f>'K16CMUTTT'!H37</f>
        <v>0</v>
      </c>
      <c r="H15" s="222">
        <f>'K16CMUTTT'!I37</f>
        <v>0</v>
      </c>
      <c r="I15" s="150">
        <f>'K16CMUTTT'!H38</f>
        <v>0</v>
      </c>
      <c r="J15" s="222">
        <f>'K16CMUTTT'!I38</f>
        <v>0</v>
      </c>
      <c r="K15" s="150">
        <f>'K16CMUTTT'!H39</f>
        <v>0</v>
      </c>
      <c r="L15" s="222">
        <f>'K16CMUTTT'!I39</f>
        <v>0</v>
      </c>
      <c r="M15" s="150">
        <f>'K16CMUTTT'!H40</f>
        <v>0</v>
      </c>
      <c r="N15" s="222">
        <f>'K16CMUTTT'!I40</f>
        <v>0</v>
      </c>
      <c r="O15" s="150">
        <f>'K16CMUTTT'!H41</f>
        <v>2</v>
      </c>
      <c r="P15" s="222">
        <f>'K16CMUTTT'!I41</f>
        <v>0.09523809523809523</v>
      </c>
      <c r="Q15" s="223"/>
    </row>
    <row r="16" spans="1:17" ht="15.75">
      <c r="A16" s="221" t="s">
        <v>814</v>
      </c>
      <c r="B16" s="150">
        <f t="shared" si="0"/>
        <v>32</v>
      </c>
      <c r="C16" s="150">
        <f>'K16PSUKKT'!H46</f>
        <v>21</v>
      </c>
      <c r="D16" s="222">
        <f>'K16PSUKKT'!I46</f>
        <v>0.65625</v>
      </c>
      <c r="E16" s="150">
        <f>'K16PSUKKT'!H47</f>
        <v>10</v>
      </c>
      <c r="F16" s="222">
        <f>'K16PSUKKT'!I47</f>
        <v>0.3125</v>
      </c>
      <c r="G16" s="150">
        <f>'K16PSUKKT'!H48</f>
        <v>1</v>
      </c>
      <c r="H16" s="222">
        <f>'K16PSUKKT'!I48</f>
        <v>0.03125</v>
      </c>
      <c r="I16" s="150">
        <f>'K16PSUKKT'!H49</f>
        <v>0</v>
      </c>
      <c r="J16" s="222">
        <f>'K16PSUKKT'!I49</f>
        <v>0</v>
      </c>
      <c r="K16" s="150">
        <f>'K16PSUKKT'!H50</f>
        <v>0</v>
      </c>
      <c r="L16" s="222">
        <f>'K16PSUKKT'!I50</f>
        <v>0</v>
      </c>
      <c r="M16" s="150">
        <f>'K16PSUKKT'!H51</f>
        <v>0</v>
      </c>
      <c r="N16" s="222">
        <f>'K16PSUKKT'!I51</f>
        <v>0</v>
      </c>
      <c r="O16" s="150">
        <f>'K16PSUKKT'!H52</f>
        <v>0</v>
      </c>
      <c r="P16" s="222">
        <f>'K16PSUKKT'!I52</f>
        <v>0</v>
      </c>
      <c r="Q16" s="223"/>
    </row>
    <row r="17" spans="1:17" ht="15.75">
      <c r="A17" s="221" t="s">
        <v>815</v>
      </c>
      <c r="B17" s="150">
        <f t="shared" si="0"/>
        <v>98</v>
      </c>
      <c r="C17" s="150">
        <f>'K16PSUQNH'!H112</f>
        <v>62</v>
      </c>
      <c r="D17" s="222">
        <f>'K16PSUQNH'!I112</f>
        <v>0.6326530612244898</v>
      </c>
      <c r="E17" s="150">
        <f>'K16PSUQNH'!H113</f>
        <v>34</v>
      </c>
      <c r="F17" s="222">
        <f>'K16PSUQNH'!I113</f>
        <v>0.3469387755102041</v>
      </c>
      <c r="G17" s="150">
        <f>'K16PSUQNH'!H114</f>
        <v>1</v>
      </c>
      <c r="H17" s="222">
        <f>'K16PSUQNH'!I114</f>
        <v>0.01020408163265306</v>
      </c>
      <c r="I17" s="150">
        <f>'K16PSUQNH'!H115</f>
        <v>0</v>
      </c>
      <c r="J17" s="222">
        <f>'K16PSUQNH'!I115</f>
        <v>0</v>
      </c>
      <c r="K17" s="150">
        <f>'K16PSUQNH'!H116</f>
        <v>0</v>
      </c>
      <c r="L17" s="222">
        <f>'K16PSUQNH'!I116</f>
        <v>0</v>
      </c>
      <c r="M17" s="150">
        <f>'K16PSUQNH'!H117</f>
        <v>0</v>
      </c>
      <c r="N17" s="222">
        <f>'K16PSUQNH'!I117</f>
        <v>0</v>
      </c>
      <c r="O17" s="150">
        <f>'K16PSUQNH'!H118</f>
        <v>1</v>
      </c>
      <c r="P17" s="222">
        <f>'K16PSUQNH'!I118</f>
        <v>0.01020408163265306</v>
      </c>
      <c r="Q17" s="223"/>
    </row>
    <row r="18" spans="1:17" ht="15.75">
      <c r="A18" s="221" t="s">
        <v>816</v>
      </c>
      <c r="B18" s="150">
        <f t="shared" si="0"/>
        <v>37</v>
      </c>
      <c r="C18" s="150">
        <f>'K16PSUQTH'!H51</f>
        <v>34</v>
      </c>
      <c r="D18" s="222">
        <f>'K16PSUQTH'!I51</f>
        <v>0.918918918918919</v>
      </c>
      <c r="E18" s="150">
        <f>'K16PSUQTH'!H52</f>
        <v>3</v>
      </c>
      <c r="F18" s="222">
        <f>'K16PSUQTH'!I52</f>
        <v>0.08108108108108109</v>
      </c>
      <c r="G18" s="150">
        <f>'K16PSUQTH'!H53</f>
        <v>0</v>
      </c>
      <c r="H18" s="222">
        <f>'K16PSUQTH'!I53</f>
        <v>0</v>
      </c>
      <c r="I18" s="150">
        <f>'K16PSUQTH'!H54</f>
        <v>0</v>
      </c>
      <c r="J18" s="222">
        <f>'K16PSUQTH'!I54</f>
        <v>0</v>
      </c>
      <c r="K18" s="150">
        <f>'K16PSUQTH'!H55</f>
        <v>0</v>
      </c>
      <c r="L18" s="222">
        <f>'K16PSUQTH'!I55</f>
        <v>0</v>
      </c>
      <c r="M18" s="150">
        <f>'K16PSUQTH'!H56</f>
        <v>0</v>
      </c>
      <c r="N18" s="222">
        <f>'K16PSUQTH'!I56</f>
        <v>0</v>
      </c>
      <c r="O18" s="150">
        <f>'K16PSUQTH'!H57</f>
        <v>0</v>
      </c>
      <c r="P18" s="222">
        <f>'K16PSUQTH'!I57</f>
        <v>0</v>
      </c>
      <c r="Q18" s="223"/>
    </row>
    <row r="19" spans="1:17" ht="15.75">
      <c r="A19" s="221" t="s">
        <v>817</v>
      </c>
      <c r="B19" s="150">
        <f t="shared" si="0"/>
        <v>35</v>
      </c>
      <c r="C19" s="150">
        <f>'K17CMUTCD'!H49</f>
        <v>6</v>
      </c>
      <c r="D19" s="222">
        <f>'K17CMUTCD'!I49</f>
        <v>0.17142857142857143</v>
      </c>
      <c r="E19" s="150">
        <f>'K17CMUTCD'!H50</f>
        <v>8</v>
      </c>
      <c r="F19" s="222">
        <f>'K17CMUTCD'!I50</f>
        <v>0.22857142857142856</v>
      </c>
      <c r="G19" s="150">
        <f>'K17CMUTCD'!H51</f>
        <v>14</v>
      </c>
      <c r="H19" s="222">
        <f>'K17CMUTCD'!I51</f>
        <v>0.4</v>
      </c>
      <c r="I19" s="150">
        <f>'K17CMUTCD'!H52</f>
        <v>4</v>
      </c>
      <c r="J19" s="222">
        <f>'K17CMUTCD'!I52</f>
        <v>0.11428571428571428</v>
      </c>
      <c r="K19" s="150">
        <f>'K17CMUTCD'!H53</f>
        <v>0</v>
      </c>
      <c r="L19" s="222">
        <f>'K17CMUTCD'!I53</f>
        <v>0</v>
      </c>
      <c r="M19" s="150">
        <f>'K17CMUTCD'!H54</f>
        <v>0</v>
      </c>
      <c r="N19" s="222">
        <f>'K17CMUTCD'!I54</f>
        <v>0</v>
      </c>
      <c r="O19" s="150">
        <f>'K17CMUTCD'!H55</f>
        <v>3</v>
      </c>
      <c r="P19" s="222">
        <f>'K17CMUTCD'!I55</f>
        <v>0.08571428571428572</v>
      </c>
      <c r="Q19" s="223"/>
    </row>
    <row r="20" spans="1:17" ht="15.75">
      <c r="A20" s="221" t="s">
        <v>818</v>
      </c>
      <c r="B20" s="150">
        <f t="shared" si="0"/>
        <v>19</v>
      </c>
      <c r="C20" s="150">
        <f>'K17CMUTPM'!H33</f>
        <v>4</v>
      </c>
      <c r="D20" s="222">
        <f>'K17CMUTPM'!I33</f>
        <v>0.21052631578947367</v>
      </c>
      <c r="E20" s="150">
        <f>'K17CMUTPM'!H34</f>
        <v>13</v>
      </c>
      <c r="F20" s="222">
        <f>'K17CMUTPM'!I34</f>
        <v>0.6842105263157895</v>
      </c>
      <c r="G20" s="150">
        <f>'K17CMUTPM'!H35</f>
        <v>0</v>
      </c>
      <c r="H20" s="222">
        <f>'K17CMUTPM'!I35</f>
        <v>0</v>
      </c>
      <c r="I20" s="150">
        <f>'K17CMUTPM'!H36</f>
        <v>0</v>
      </c>
      <c r="J20" s="222">
        <f>'K17CMUTPM'!I36</f>
        <v>0</v>
      </c>
      <c r="K20" s="150">
        <f>'K17CMUTPM'!H37</f>
        <v>0</v>
      </c>
      <c r="L20" s="222">
        <f>'K17CMUTPM'!I37</f>
        <v>0</v>
      </c>
      <c r="M20" s="150">
        <f>'K17CMUTPM'!H38</f>
        <v>0</v>
      </c>
      <c r="N20" s="222">
        <f>'K17CMUTPM'!I38</f>
        <v>0</v>
      </c>
      <c r="O20" s="150">
        <f>'K17CMUTPM'!H39</f>
        <v>2</v>
      </c>
      <c r="P20" s="222">
        <f>'K17CMUTPM'!I39</f>
        <v>0.10526315789473684</v>
      </c>
      <c r="Q20" s="223"/>
    </row>
    <row r="21" spans="1:17" ht="15.75">
      <c r="A21" s="221" t="s">
        <v>819</v>
      </c>
      <c r="B21" s="150">
        <f t="shared" si="0"/>
        <v>10</v>
      </c>
      <c r="C21" s="150">
        <f>'K17CMUTTT'!H24</f>
        <v>8</v>
      </c>
      <c r="D21" s="222">
        <f>'K17CMUTTT'!I24</f>
        <v>0.8</v>
      </c>
      <c r="E21" s="150">
        <f>'K17CMUTTT'!H25</f>
        <v>0</v>
      </c>
      <c r="F21" s="222">
        <f>'K17CMUTTT'!I25</f>
        <v>0</v>
      </c>
      <c r="G21" s="150">
        <f>'K17CMUTTT'!H26</f>
        <v>2</v>
      </c>
      <c r="H21" s="222">
        <f>'K17CMUTTT'!I26</f>
        <v>0.2</v>
      </c>
      <c r="I21" s="150">
        <f>'K17CMUTTT'!H27</f>
        <v>0</v>
      </c>
      <c r="J21" s="222">
        <f>'K17CMUTTT'!I27</f>
        <v>0</v>
      </c>
      <c r="K21" s="150">
        <f>'K17CMUTTT'!H28</f>
        <v>0</v>
      </c>
      <c r="L21" s="222">
        <f>'K17CMUTTT'!I28</f>
        <v>0</v>
      </c>
      <c r="M21" s="150">
        <f>'K17CMUTTT'!H29</f>
        <v>0</v>
      </c>
      <c r="N21" s="222">
        <f>'K17CMUTTT'!I29</f>
        <v>0</v>
      </c>
      <c r="O21" s="150">
        <f>'K17CMUTTT'!H30</f>
        <v>0</v>
      </c>
      <c r="P21" s="222">
        <f>'K17CMUTTT'!I30</f>
        <v>0</v>
      </c>
      <c r="Q21" s="223"/>
    </row>
    <row r="22" spans="1:17" s="426" customFormat="1" ht="15.75">
      <c r="A22" s="422" t="s">
        <v>123</v>
      </c>
      <c r="B22" s="423">
        <f t="shared" si="0"/>
        <v>65</v>
      </c>
      <c r="C22" s="423">
        <f>'K17CSUKTR'!H79</f>
        <v>29</v>
      </c>
      <c r="D22" s="424">
        <f>'K17CSUKTR'!I79</f>
        <v>0.4461538461538462</v>
      </c>
      <c r="E22" s="423">
        <f>'K17CSUKTR'!H80</f>
        <v>25</v>
      </c>
      <c r="F22" s="424">
        <f>'K17CSUKTR'!I80</f>
        <v>0.38461538461538464</v>
      </c>
      <c r="G22" s="423">
        <f>'K17CSUKTR'!H81</f>
        <v>2</v>
      </c>
      <c r="H22" s="424">
        <f>'K17CSUKTR'!I81</f>
        <v>0.03076923076923077</v>
      </c>
      <c r="I22" s="423">
        <f>'K17CSUKTR'!H82</f>
        <v>0</v>
      </c>
      <c r="J22" s="424">
        <f>'K17CSUKTR'!I82</f>
        <v>0</v>
      </c>
      <c r="K22" s="423">
        <f>'K17CSUKTR'!H83</f>
        <v>0</v>
      </c>
      <c r="L22" s="424">
        <f>'K17CSUKTR'!I83</f>
        <v>0</v>
      </c>
      <c r="M22" s="423">
        <f>'K17CSUKTR'!H84</f>
        <v>0</v>
      </c>
      <c r="N22" s="424">
        <f>'K17CSUKTR'!I84</f>
        <v>0</v>
      </c>
      <c r="O22" s="423">
        <f>'K17CSUKTR'!H85</f>
        <v>9</v>
      </c>
      <c r="P22" s="424">
        <f>'K17CSUKTR'!I85</f>
        <v>0.13846153846153847</v>
      </c>
      <c r="Q22" s="425"/>
    </row>
    <row r="23" spans="1:17" ht="15.75">
      <c r="A23" s="221" t="s">
        <v>124</v>
      </c>
      <c r="B23" s="150">
        <f t="shared" si="0"/>
        <v>27</v>
      </c>
      <c r="C23" s="150">
        <f>'K17CSUXDD'!H41</f>
        <v>4</v>
      </c>
      <c r="D23" s="222">
        <f>'K17CSUXDD'!I41</f>
        <v>0.14814814814814814</v>
      </c>
      <c r="E23" s="150">
        <f>'K17CSUXDD'!H42</f>
        <v>18</v>
      </c>
      <c r="F23" s="222">
        <f>'K17CSUXDD'!I42</f>
        <v>0.6666666666666666</v>
      </c>
      <c r="G23" s="150">
        <f>'K17CSUXDD'!H43</f>
        <v>4</v>
      </c>
      <c r="H23" s="222">
        <f>'K17CSUXDD'!I43</f>
        <v>0.14814814814814814</v>
      </c>
      <c r="I23" s="150">
        <f>'K17CSUXDD'!H44</f>
        <v>0</v>
      </c>
      <c r="J23" s="222">
        <f>'K17CSUXDD'!I44</f>
        <v>0</v>
      </c>
      <c r="K23" s="150">
        <f>'K17CSUXDD'!H45</f>
        <v>0</v>
      </c>
      <c r="L23" s="222">
        <f>'K17CSUXDD'!I45</f>
        <v>0</v>
      </c>
      <c r="M23" s="150">
        <f>'K17CSUXDD'!H46</f>
        <v>0</v>
      </c>
      <c r="N23" s="222">
        <f>'K17CSUXDD'!I46</f>
        <v>0</v>
      </c>
      <c r="O23" s="150">
        <f>'K17CSUXDD'!H47</f>
        <v>1</v>
      </c>
      <c r="P23" s="222">
        <f>'K17CSUXDD'!I47</f>
        <v>0.037037037037037035</v>
      </c>
      <c r="Q23" s="223"/>
    </row>
    <row r="24" spans="1:17" ht="15.75">
      <c r="A24" s="221" t="s">
        <v>125</v>
      </c>
      <c r="B24" s="150">
        <f t="shared" si="0"/>
        <v>43</v>
      </c>
      <c r="C24" s="150">
        <f>'K17PSUKCD'!H57</f>
        <v>11</v>
      </c>
      <c r="D24" s="222">
        <f>'K17PSUKCD'!I57</f>
        <v>0.2558139534883721</v>
      </c>
      <c r="E24" s="150">
        <f>'K17PSUKCD'!H58</f>
        <v>17</v>
      </c>
      <c r="F24" s="222">
        <f>'K17PSUKCD'!I58</f>
        <v>0.3953488372093023</v>
      </c>
      <c r="G24" s="150">
        <f>'K17PSUKCD'!H59</f>
        <v>2</v>
      </c>
      <c r="H24" s="222">
        <f>'K17PSUKCD'!I59</f>
        <v>0.046511627906976744</v>
      </c>
      <c r="I24" s="150">
        <f>'K17PSUKCD'!H60</f>
        <v>0</v>
      </c>
      <c r="J24" s="222">
        <f>'K17PSUKCD'!I60</f>
        <v>0</v>
      </c>
      <c r="K24" s="150">
        <f>'K17PSUKCD'!H61</f>
        <v>0</v>
      </c>
      <c r="L24" s="222">
        <f>'K17PSUKCD'!I61</f>
        <v>0</v>
      </c>
      <c r="M24" s="150">
        <f>'K17PSUKCD'!H62</f>
        <v>0</v>
      </c>
      <c r="N24" s="222">
        <f>'K17PSUKCD'!I62</f>
        <v>0</v>
      </c>
      <c r="O24" s="150">
        <f>'K17PSUKCD'!H63</f>
        <v>13</v>
      </c>
      <c r="P24" s="222">
        <f>'K17PSUKCD'!I63</f>
        <v>0.3023255813953488</v>
      </c>
      <c r="Q24" s="223"/>
    </row>
    <row r="25" spans="1:17" ht="15.75">
      <c r="A25" s="221" t="s">
        <v>126</v>
      </c>
      <c r="B25" s="150">
        <f t="shared" si="0"/>
        <v>53</v>
      </c>
      <c r="C25" s="150">
        <f>'K17PSUKKT'!H67</f>
        <v>28</v>
      </c>
      <c r="D25" s="222">
        <f>'K17PSUKKT'!I67</f>
        <v>0.5283018867924528</v>
      </c>
      <c r="E25" s="150">
        <f>'K17PSUKKT'!H68</f>
        <v>17</v>
      </c>
      <c r="F25" s="222">
        <f>'K17PSUKKT'!I68</f>
        <v>0.32075471698113206</v>
      </c>
      <c r="G25" s="150">
        <f>'K17PSUKKT'!H69</f>
        <v>4</v>
      </c>
      <c r="H25" s="222">
        <f>'K17PSUKKT'!I69</f>
        <v>0.07547169811320754</v>
      </c>
      <c r="I25" s="150">
        <f>'K17PSUKKT'!H70</f>
        <v>0</v>
      </c>
      <c r="J25" s="222">
        <f>'K17PSUKKT'!I70</f>
        <v>0</v>
      </c>
      <c r="K25" s="150">
        <f>'K17PSUKKT'!H71</f>
        <v>0</v>
      </c>
      <c r="L25" s="222">
        <f>'K17PSUKKT'!I71</f>
        <v>0</v>
      </c>
      <c r="M25" s="150">
        <f>'K17PSUKKT'!H72</f>
        <v>0</v>
      </c>
      <c r="N25" s="222">
        <f>'K17PSUKKT'!I72</f>
        <v>0</v>
      </c>
      <c r="O25" s="150">
        <f>'K17PSUKKT'!H73</f>
        <v>4</v>
      </c>
      <c r="P25" s="222">
        <f>'K17PSUKKT'!I73</f>
        <v>0.07547169811320754</v>
      </c>
      <c r="Q25" s="223"/>
    </row>
    <row r="26" spans="1:17" ht="15.75">
      <c r="A26" s="221" t="s">
        <v>127</v>
      </c>
      <c r="B26" s="150">
        <f t="shared" si="0"/>
        <v>86</v>
      </c>
      <c r="C26" s="150">
        <f>'K17PSUQCD'!H100</f>
        <v>17</v>
      </c>
      <c r="D26" s="222">
        <f>'K17PSUQCD'!I100</f>
        <v>0.19767441860465115</v>
      </c>
      <c r="E26" s="150">
        <f>'K17PSUQCD'!H101</f>
        <v>54</v>
      </c>
      <c r="F26" s="222">
        <f>'K17PSUQCD'!I101</f>
        <v>0.627906976744186</v>
      </c>
      <c r="G26" s="150">
        <f>'K17PSUQCD'!H102</f>
        <v>10</v>
      </c>
      <c r="H26" s="222">
        <f>'K17PSUQCD'!I102</f>
        <v>0.11627906976744186</v>
      </c>
      <c r="I26" s="150">
        <f>'K17PSUQCD'!H103</f>
        <v>0</v>
      </c>
      <c r="J26" s="222">
        <f>'K17PSUQCD'!I103</f>
        <v>0</v>
      </c>
      <c r="K26" s="150">
        <f>'K17PSUQCD'!H104</f>
        <v>0</v>
      </c>
      <c r="L26" s="222">
        <f>'K17PSUQCD'!I104</f>
        <v>0</v>
      </c>
      <c r="M26" s="150">
        <f>'K17PSUQCD'!H105</f>
        <v>0</v>
      </c>
      <c r="N26" s="222">
        <f>'K17PSUQCD'!I105</f>
        <v>0</v>
      </c>
      <c r="O26" s="150">
        <f>'K17PSUQCD'!H106</f>
        <v>5</v>
      </c>
      <c r="P26" s="222">
        <f>'K17PSUQCD'!I106</f>
        <v>0.05813953488372093</v>
      </c>
      <c r="Q26" s="223"/>
    </row>
    <row r="27" spans="1:17" ht="15.75">
      <c r="A27" s="221" t="s">
        <v>128</v>
      </c>
      <c r="B27" s="150">
        <f t="shared" si="0"/>
        <v>81</v>
      </c>
      <c r="C27" s="150">
        <f>'K17PSUQNH'!H95</f>
        <v>39</v>
      </c>
      <c r="D27" s="222">
        <f>'K17PSUQNH'!I95</f>
        <v>0.48148148148148145</v>
      </c>
      <c r="E27" s="150">
        <f>'K17PSUQNH'!H96</f>
        <v>33</v>
      </c>
      <c r="F27" s="222">
        <f>'K17PSUQNH'!I96</f>
        <v>0.4074074074074074</v>
      </c>
      <c r="G27" s="150">
        <f>'K17PSUQNH'!H97</f>
        <v>5</v>
      </c>
      <c r="H27" s="222">
        <f>'K17PSUQNH'!I97</f>
        <v>0.06172839506172839</v>
      </c>
      <c r="I27" s="150">
        <f>'K17PSUQNH'!H98</f>
        <v>0</v>
      </c>
      <c r="J27" s="222">
        <f>'K17PSUQNH'!I98</f>
        <v>0</v>
      </c>
      <c r="K27" s="150">
        <f>'K17PSUQNH'!H99</f>
        <v>1</v>
      </c>
      <c r="L27" s="222">
        <f>'K17PSUQNH'!I99</f>
        <v>0.012345679012345678</v>
      </c>
      <c r="M27" s="150">
        <f>'K17PSUQNH'!H100</f>
        <v>0</v>
      </c>
      <c r="N27" s="222">
        <f>'K17PSUQNH'!I100</f>
        <v>0</v>
      </c>
      <c r="O27" s="150">
        <f>'K17PSUQNH'!H101</f>
        <v>3</v>
      </c>
      <c r="P27" s="222">
        <f>'K17PSUQNH'!I101</f>
        <v>0.037037037037037035</v>
      </c>
      <c r="Q27" s="223"/>
    </row>
    <row r="28" spans="1:17" ht="15.75">
      <c r="A28" s="221" t="s">
        <v>129</v>
      </c>
      <c r="B28" s="150">
        <f t="shared" si="0"/>
        <v>33</v>
      </c>
      <c r="C28" s="150">
        <f>'K17PSUQTH'!H47</f>
        <v>2</v>
      </c>
      <c r="D28" s="222">
        <f>'K17PSUQTH'!I47</f>
        <v>0.06060606060606061</v>
      </c>
      <c r="E28" s="150">
        <f>'K17PSUQTH'!H48</f>
        <v>30</v>
      </c>
      <c r="F28" s="222">
        <f>'K17PSUQTH'!I48</f>
        <v>0.9090909090909091</v>
      </c>
      <c r="G28" s="150">
        <f>'K17PSUQTH'!H49</f>
        <v>0</v>
      </c>
      <c r="H28" s="222">
        <f>'K17PSUQTH'!I49</f>
        <v>0</v>
      </c>
      <c r="I28" s="150">
        <f>'K17PSUQTH'!H50</f>
        <v>0</v>
      </c>
      <c r="J28" s="222">
        <f>'K17PSUQTH'!I50</f>
        <v>0</v>
      </c>
      <c r="K28" s="150">
        <f>'K17PSUQTH'!H51</f>
        <v>0</v>
      </c>
      <c r="L28" s="222">
        <f>'K17PSUQTH'!I51</f>
        <v>0</v>
      </c>
      <c r="M28" s="150">
        <f>'K17PSUQTH'!H52</f>
        <v>0</v>
      </c>
      <c r="N28" s="222">
        <f>'K17PSUQTH'!I52</f>
        <v>0</v>
      </c>
      <c r="O28" s="150">
        <f>'K17PSUQTH'!H53</f>
        <v>1</v>
      </c>
      <c r="P28" s="222">
        <f>'K17PSUQTH'!I53</f>
        <v>0.030303030303030304</v>
      </c>
      <c r="Q28" s="223"/>
    </row>
    <row r="29" spans="1:17" ht="15.75">
      <c r="A29" s="221" t="s">
        <v>130</v>
      </c>
      <c r="B29" s="150">
        <f t="shared" si="0"/>
        <v>49</v>
      </c>
      <c r="C29" s="150">
        <f>'K18CMUTCD'!H63</f>
        <v>6</v>
      </c>
      <c r="D29" s="222">
        <f>'K18CMUTCD'!I63</f>
        <v>0.12244897959183673</v>
      </c>
      <c r="E29" s="150">
        <f>'K18CMUTCD'!H64</f>
        <v>19</v>
      </c>
      <c r="F29" s="222">
        <f>'K18CMUTCD'!I64</f>
        <v>0.3877551020408163</v>
      </c>
      <c r="G29" s="150">
        <f>'K18CMUTCD'!H65</f>
        <v>8</v>
      </c>
      <c r="H29" s="222">
        <f>'K18CMUTCD'!I65</f>
        <v>0.16326530612244897</v>
      </c>
      <c r="I29" s="150">
        <f>'K18CMUTCD'!H66</f>
        <v>1</v>
      </c>
      <c r="J29" s="222">
        <f>'K18CMUTCD'!I66</f>
        <v>0.02040816326530612</v>
      </c>
      <c r="K29" s="150">
        <f>'K18CMUTCD'!H67</f>
        <v>0</v>
      </c>
      <c r="L29" s="222">
        <f>'K18CMUTCD'!I67</f>
        <v>0</v>
      </c>
      <c r="M29" s="150">
        <f>'K18CMUTCD'!H68</f>
        <v>0</v>
      </c>
      <c r="N29" s="222">
        <f>'K18CMUTCD'!I68</f>
        <v>0</v>
      </c>
      <c r="O29" s="150">
        <f>'K18CMUTCD'!H69</f>
        <v>15</v>
      </c>
      <c r="P29" s="222">
        <f>'K18CMUTCD'!I69</f>
        <v>0.30612244897959184</v>
      </c>
      <c r="Q29" s="223"/>
    </row>
    <row r="30" spans="1:17" ht="15.75">
      <c r="A30" s="221" t="s">
        <v>131</v>
      </c>
      <c r="B30" s="150">
        <f t="shared" si="0"/>
        <v>19</v>
      </c>
      <c r="C30" s="150">
        <f>'K18CMUTMT'!H33</f>
        <v>5</v>
      </c>
      <c r="D30" s="222">
        <f>'K18CMUTMT'!I33</f>
        <v>0.2631578947368421</v>
      </c>
      <c r="E30" s="150">
        <f>'K18CMUTMT'!H34</f>
        <v>6</v>
      </c>
      <c r="F30" s="222">
        <f>'K18CMUTMT'!I34</f>
        <v>0.3157894736842105</v>
      </c>
      <c r="G30" s="150">
        <f>'K18CMUTMT'!H35</f>
        <v>3</v>
      </c>
      <c r="H30" s="222">
        <f>'K18CMUTMT'!I35</f>
        <v>0.15789473684210525</v>
      </c>
      <c r="I30" s="150">
        <f>'K18CMUTMT'!H36</f>
        <v>0</v>
      </c>
      <c r="J30" s="222">
        <f>'K18CMUTMT'!I36</f>
        <v>0</v>
      </c>
      <c r="K30" s="150">
        <f>'K18CMUTMT'!H37</f>
        <v>0</v>
      </c>
      <c r="L30" s="222">
        <f>'K18CMUTMT'!I37</f>
        <v>0</v>
      </c>
      <c r="M30" s="150">
        <f>'K18CMUTMT'!H38</f>
        <v>0</v>
      </c>
      <c r="N30" s="222">
        <f>'K18CMUTMT'!I38</f>
        <v>0</v>
      </c>
      <c r="O30" s="150">
        <f>'K18CMUTMT'!H39</f>
        <v>5</v>
      </c>
      <c r="P30" s="222">
        <f>'K18CMUTMT'!I39</f>
        <v>0.2631578947368421</v>
      </c>
      <c r="Q30" s="223"/>
    </row>
    <row r="31" spans="1:17" ht="15.75">
      <c r="A31" s="221" t="s">
        <v>132</v>
      </c>
      <c r="B31" s="150">
        <f t="shared" si="0"/>
        <v>58</v>
      </c>
      <c r="C31" s="150">
        <f>'K18CMUTPM'!H72</f>
        <v>10</v>
      </c>
      <c r="D31" s="222">
        <f>'K18CMUTPM'!I72</f>
        <v>0.1724137931034483</v>
      </c>
      <c r="E31" s="150">
        <f>'K18CMUTPM'!H73</f>
        <v>32</v>
      </c>
      <c r="F31" s="222">
        <f>'K18CMUTPM'!I73</f>
        <v>0.5517241379310345</v>
      </c>
      <c r="G31" s="150">
        <f>'K18CMUTPM'!H74</f>
        <v>6</v>
      </c>
      <c r="H31" s="222">
        <f>'K18CMUTPM'!I74</f>
        <v>0.10344827586206896</v>
      </c>
      <c r="I31" s="150">
        <f>'K18CMUTPM'!H75</f>
        <v>0</v>
      </c>
      <c r="J31" s="222">
        <f>'K18CMUTPM'!I75</f>
        <v>0</v>
      </c>
      <c r="K31" s="150">
        <f>'K18CMUTPM'!H76</f>
        <v>0</v>
      </c>
      <c r="L31" s="222">
        <f>'K18CMUTPM'!I76</f>
        <v>0</v>
      </c>
      <c r="M31" s="150">
        <f>'K18CMUTPM'!H77</f>
        <v>0</v>
      </c>
      <c r="N31" s="222">
        <f>'K18CMUTPM'!I77</f>
        <v>0</v>
      </c>
      <c r="O31" s="150">
        <f>'K18CMUTPM'!H78</f>
        <v>10</v>
      </c>
      <c r="P31" s="222">
        <f>'K18CMUTPM'!I78</f>
        <v>0.1724137931034483</v>
      </c>
      <c r="Q31" s="223"/>
    </row>
    <row r="32" spans="1:17" ht="15.75">
      <c r="A32" s="221" t="s">
        <v>133</v>
      </c>
      <c r="B32" s="150">
        <f t="shared" si="0"/>
        <v>24</v>
      </c>
      <c r="C32" s="150">
        <f>'K18CMUTTT'!H38</f>
        <v>15</v>
      </c>
      <c r="D32" s="222">
        <f>'K18CMUTTT'!I38</f>
        <v>0.625</v>
      </c>
      <c r="E32" s="150">
        <f>'K18CMUTTT'!H39</f>
        <v>6</v>
      </c>
      <c r="F32" s="222">
        <f>'K18CMUTTT'!I39</f>
        <v>0.25</v>
      </c>
      <c r="G32" s="150">
        <f>'K18CMUTTT'!H40</f>
        <v>0</v>
      </c>
      <c r="H32" s="222">
        <f>'K18CMUTTT'!I40</f>
        <v>0</v>
      </c>
      <c r="I32" s="150">
        <f>'K18CMUTTT'!H41</f>
        <v>0</v>
      </c>
      <c r="J32" s="222">
        <f>'K18CMUTTT'!I41</f>
        <v>0</v>
      </c>
      <c r="K32" s="150">
        <f>'K18CMUTTT'!H42</f>
        <v>0</v>
      </c>
      <c r="L32" s="222">
        <f>'K18CMUTTT'!I42</f>
        <v>0</v>
      </c>
      <c r="M32" s="150">
        <f>'K18CMUTTT'!H43</f>
        <v>0</v>
      </c>
      <c r="N32" s="222">
        <f>'K18CMUTTT'!I43</f>
        <v>0</v>
      </c>
      <c r="O32" s="150">
        <f>'K18CMUTTT'!H44</f>
        <v>3</v>
      </c>
      <c r="P32" s="222">
        <f>'K18CMUTTT'!I44</f>
        <v>0.125</v>
      </c>
      <c r="Q32" s="223"/>
    </row>
    <row r="33" spans="1:17" ht="15.75">
      <c r="A33" s="221" t="s">
        <v>134</v>
      </c>
      <c r="B33" s="150">
        <f t="shared" si="0"/>
        <v>132</v>
      </c>
      <c r="C33" s="150">
        <f>'K18CSUKTR'!H146</f>
        <v>40</v>
      </c>
      <c r="D33" s="222">
        <f>'K18CSUKTR'!I146</f>
        <v>0.30303030303030304</v>
      </c>
      <c r="E33" s="150">
        <f>'K18CSUKTR'!H147</f>
        <v>43</v>
      </c>
      <c r="F33" s="222">
        <f>'K18CSUKTR'!I147</f>
        <v>0.32575757575757575</v>
      </c>
      <c r="G33" s="150">
        <f>'K18CSUKTR'!H148</f>
        <v>21</v>
      </c>
      <c r="H33" s="222">
        <f>'K18CSUKTR'!I148</f>
        <v>0.1590909090909091</v>
      </c>
      <c r="I33" s="150">
        <f>'K18CSUKTR'!H149</f>
        <v>1</v>
      </c>
      <c r="J33" s="222">
        <f>'K18CSUKTR'!I149</f>
        <v>0.007575757575757576</v>
      </c>
      <c r="K33" s="150">
        <f>'K18CSUKTR'!H150</f>
        <v>2</v>
      </c>
      <c r="L33" s="222">
        <f>'K18CSUKTR'!I150</f>
        <v>0.015151515151515152</v>
      </c>
      <c r="M33" s="150">
        <f>'K18CSUKTR'!H151</f>
        <v>0</v>
      </c>
      <c r="N33" s="222">
        <f>'K18CSUKTR'!I151</f>
        <v>0</v>
      </c>
      <c r="O33" s="150">
        <f>'K18CSUKTR'!H152</f>
        <v>25</v>
      </c>
      <c r="P33" s="222">
        <f>'K18CSUKTR'!I152</f>
        <v>0.1893939393939394</v>
      </c>
      <c r="Q33" s="223"/>
    </row>
    <row r="34" spans="1:17" ht="15.75">
      <c r="A34" s="221" t="s">
        <v>135</v>
      </c>
      <c r="B34" s="150">
        <f t="shared" si="0"/>
        <v>35</v>
      </c>
      <c r="C34" s="150">
        <f>'K18CSUXDD'!H49</f>
        <v>7</v>
      </c>
      <c r="D34" s="222">
        <f>'K18CSUXDD'!I49</f>
        <v>0.2</v>
      </c>
      <c r="E34" s="150">
        <f>'K18CSUXDD'!H50</f>
        <v>14</v>
      </c>
      <c r="F34" s="222">
        <f>'K18CSUXDD'!I50</f>
        <v>0.4</v>
      </c>
      <c r="G34" s="150">
        <f>'K18CSUXDD'!H51</f>
        <v>14</v>
      </c>
      <c r="H34" s="222">
        <f>'K18CSUXDD'!I51</f>
        <v>0.4</v>
      </c>
      <c r="I34" s="150">
        <f>'K18CSUXDD'!H52</f>
        <v>0</v>
      </c>
      <c r="J34" s="222">
        <f>'K18CSUXDD'!I52</f>
        <v>0</v>
      </c>
      <c r="K34" s="150">
        <f>'K18CSUXDD'!H53</f>
        <v>0</v>
      </c>
      <c r="L34" s="222">
        <f>'K18CSUXDD'!I53</f>
        <v>0</v>
      </c>
      <c r="M34" s="150">
        <f>'K18CSUXDD'!H54</f>
        <v>0</v>
      </c>
      <c r="N34" s="222">
        <f>'K18CSUXDD'!I54</f>
        <v>0</v>
      </c>
      <c r="O34" s="150">
        <f>'K18CSUXDD'!H55</f>
        <v>0</v>
      </c>
      <c r="P34" s="222">
        <f>'K18CSUXDD'!I55</f>
        <v>0</v>
      </c>
      <c r="Q34" s="223"/>
    </row>
    <row r="35" spans="1:17" ht="15.75">
      <c r="A35" s="221" t="s">
        <v>136</v>
      </c>
      <c r="B35" s="150">
        <f t="shared" si="0"/>
        <v>58</v>
      </c>
      <c r="C35" s="150">
        <f>'K18PSUKCD'!H72</f>
        <v>7</v>
      </c>
      <c r="D35" s="222">
        <f>'K18PSUKCD'!I72</f>
        <v>0.1206896551724138</v>
      </c>
      <c r="E35" s="150">
        <f>'K18PSUKCD'!H73</f>
        <v>24</v>
      </c>
      <c r="F35" s="222">
        <f>'K18PSUKCD'!I73</f>
        <v>0.41379310344827586</v>
      </c>
      <c r="G35" s="150">
        <f>'K18PSUKCD'!H74</f>
        <v>5</v>
      </c>
      <c r="H35" s="222">
        <f>'K18PSUKCD'!I74</f>
        <v>0.08620689655172414</v>
      </c>
      <c r="I35" s="150">
        <f>'K18PSUKCD'!H75</f>
        <v>0</v>
      </c>
      <c r="J35" s="222">
        <f>'K18PSUKCD'!I75</f>
        <v>0</v>
      </c>
      <c r="K35" s="150">
        <f>'K18PSUKCD'!H76</f>
        <v>0</v>
      </c>
      <c r="L35" s="222">
        <f>'K18PSUKCD'!I76</f>
        <v>0</v>
      </c>
      <c r="M35" s="150">
        <f>'K18PSUKCD'!H77</f>
        <v>0</v>
      </c>
      <c r="N35" s="222">
        <f>'K18PSUKCD'!I77</f>
        <v>0</v>
      </c>
      <c r="O35" s="150">
        <f>'K18PSUKCD'!H78</f>
        <v>22</v>
      </c>
      <c r="P35" s="222">
        <f>'K18PSUKCD'!I78</f>
        <v>0.3793103448275862</v>
      </c>
      <c r="Q35" s="223"/>
    </row>
    <row r="36" spans="1:17" ht="15.75">
      <c r="A36" s="221" t="s">
        <v>137</v>
      </c>
      <c r="B36" s="150">
        <f t="shared" si="0"/>
        <v>77</v>
      </c>
      <c r="C36" s="150">
        <f>'K18PSUKKT'!H92</f>
        <v>54</v>
      </c>
      <c r="D36" s="222">
        <f>'K18PSUKKT'!I92</f>
        <v>0.7012987012987013</v>
      </c>
      <c r="E36" s="150">
        <f>'K18PSUKKT'!H93</f>
        <v>7</v>
      </c>
      <c r="F36" s="222">
        <f>'K18PSUKKT'!I93</f>
        <v>0.09090909090909091</v>
      </c>
      <c r="G36" s="150">
        <f>'K18PSUKKT'!H94</f>
        <v>9</v>
      </c>
      <c r="H36" s="222">
        <f>'K18PSUKKT'!I94</f>
        <v>0.11688311688311688</v>
      </c>
      <c r="I36" s="150">
        <f>'K18PSUKKT'!H95</f>
        <v>0</v>
      </c>
      <c r="J36" s="222">
        <f>'K18PSUKKT'!I95</f>
        <v>0</v>
      </c>
      <c r="K36" s="150">
        <f>'K18PSUKKT'!H96</f>
        <v>0</v>
      </c>
      <c r="L36" s="222">
        <f>'K18PSUKKT'!I96</f>
        <v>0</v>
      </c>
      <c r="M36" s="150">
        <f>'K18PSUKKT'!H97</f>
        <v>0</v>
      </c>
      <c r="N36" s="222">
        <f>'K18PSUKKT'!I97</f>
        <v>0</v>
      </c>
      <c r="O36" s="150">
        <f>'K18PSUKKT'!H98</f>
        <v>7</v>
      </c>
      <c r="P36" s="222">
        <f>'K18PSUKKT'!I98</f>
        <v>0.09090909090909091</v>
      </c>
      <c r="Q36" s="223"/>
    </row>
    <row r="37" spans="1:17" ht="15.75">
      <c r="A37" s="221" t="s">
        <v>138</v>
      </c>
      <c r="B37" s="150">
        <f t="shared" si="0"/>
        <v>59</v>
      </c>
      <c r="C37" s="150">
        <f>'K18PSUQCD'!H73</f>
        <v>13</v>
      </c>
      <c r="D37" s="222">
        <f>'K18PSUQCD'!I73</f>
        <v>0.22033898305084745</v>
      </c>
      <c r="E37" s="150">
        <f>'K18PSUQCD'!H74</f>
        <v>17</v>
      </c>
      <c r="F37" s="222">
        <f>'K18PSUQCD'!I74</f>
        <v>0.288135593220339</v>
      </c>
      <c r="G37" s="150">
        <f>'K18PSUQCD'!H75</f>
        <v>0</v>
      </c>
      <c r="H37" s="222">
        <f>'K18PSUQCD'!I75</f>
        <v>0</v>
      </c>
      <c r="I37" s="150">
        <f>'K18PSUQCD'!H76</f>
        <v>0</v>
      </c>
      <c r="J37" s="222">
        <f>'K18PSUQCD'!I76</f>
        <v>0</v>
      </c>
      <c r="K37" s="150">
        <f>'K18PSUQCD'!H77</f>
        <v>0</v>
      </c>
      <c r="L37" s="222">
        <f>'K18PSUQCD'!I77</f>
        <v>0</v>
      </c>
      <c r="M37" s="150">
        <f>'K18PSUQCD'!H78</f>
        <v>0</v>
      </c>
      <c r="N37" s="222">
        <f>'K18PSUQCD'!I78</f>
        <v>0</v>
      </c>
      <c r="O37" s="150">
        <f>'K18PSUQCD'!H79</f>
        <v>29</v>
      </c>
      <c r="P37" s="222">
        <f>'K18PSUQCD'!I79</f>
        <v>0.4915254237288136</v>
      </c>
      <c r="Q37" s="223"/>
    </row>
    <row r="38" spans="1:17" ht="15.75">
      <c r="A38" s="221" t="s">
        <v>139</v>
      </c>
      <c r="B38" s="150">
        <f t="shared" si="0"/>
        <v>61</v>
      </c>
      <c r="C38" s="150">
        <f>'K18PSUQNH'!H75</f>
        <v>17</v>
      </c>
      <c r="D38" s="222">
        <f>'K18PSUQNH'!I75</f>
        <v>0.2786885245901639</v>
      </c>
      <c r="E38" s="150">
        <f>'K18PSUQNH'!H76</f>
        <v>34</v>
      </c>
      <c r="F38" s="222">
        <f>'K18PSUQNH'!I76</f>
        <v>0.5573770491803278</v>
      </c>
      <c r="G38" s="150">
        <f>'K18PSUQNH'!H77</f>
        <v>4</v>
      </c>
      <c r="H38" s="222">
        <f>'K18PSUQNH'!I77</f>
        <v>0.06557377049180328</v>
      </c>
      <c r="I38" s="150">
        <f>'K18PSUQNH'!H78</f>
        <v>0</v>
      </c>
      <c r="J38" s="222">
        <f>'K18PSUQNH'!I78</f>
        <v>0</v>
      </c>
      <c r="K38" s="150">
        <f>'K18PSUQNH'!H79</f>
        <v>2</v>
      </c>
      <c r="L38" s="222">
        <f>'K18PSUQNH'!I79</f>
        <v>0.03278688524590164</v>
      </c>
      <c r="M38" s="150">
        <f>'K18PSUQNH'!H80</f>
        <v>0</v>
      </c>
      <c r="N38" s="222">
        <f>'K18PSUQNH'!I80</f>
        <v>0</v>
      </c>
      <c r="O38" s="150">
        <f>'K18PSUQNH'!H81</f>
        <v>4</v>
      </c>
      <c r="P38" s="222">
        <f>'K18PSUQNH'!I81</f>
        <v>0.06557377049180328</v>
      </c>
      <c r="Q38" s="223"/>
    </row>
    <row r="39" spans="1:17" ht="15.75">
      <c r="A39" s="224" t="s">
        <v>140</v>
      </c>
      <c r="B39" s="225">
        <f t="shared" si="0"/>
        <v>81</v>
      </c>
      <c r="C39" s="225">
        <f>'K18PSUQTH'!H95</f>
        <v>26</v>
      </c>
      <c r="D39" s="226">
        <f>'K18PSUQTH'!I95</f>
        <v>0.32098765432098764</v>
      </c>
      <c r="E39" s="225">
        <f>'K18PSUQTH'!H96</f>
        <v>43</v>
      </c>
      <c r="F39" s="226">
        <f>'K18PSUQTH'!I96</f>
        <v>0.5308641975308642</v>
      </c>
      <c r="G39" s="225">
        <f>'K18PSUQTH'!H97</f>
        <v>2</v>
      </c>
      <c r="H39" s="226">
        <f>'K18PSUQTH'!I97</f>
        <v>0.024691358024691357</v>
      </c>
      <c r="I39" s="225">
        <f>'K18PSUQTH'!H98</f>
        <v>0</v>
      </c>
      <c r="J39" s="226">
        <f>'K18PSUQTH'!I98</f>
        <v>0</v>
      </c>
      <c r="K39" s="225">
        <f>'K18PSUQTH'!H99</f>
        <v>0</v>
      </c>
      <c r="L39" s="226">
        <f>'K18PSUQTH'!I99</f>
        <v>0</v>
      </c>
      <c r="M39" s="225">
        <f>'K18PSUQTH'!H100</f>
        <v>0</v>
      </c>
      <c r="N39" s="226">
        <f>'K18PSUQTH'!I100</f>
        <v>0</v>
      </c>
      <c r="O39" s="225">
        <f>'K18PSUQTH'!H101</f>
        <v>10</v>
      </c>
      <c r="P39" s="226">
        <f>'K18PSUQTH'!I101</f>
        <v>0.12345679012345678</v>
      </c>
      <c r="Q39" s="227"/>
    </row>
    <row r="40" spans="1:17" ht="15.75">
      <c r="A40" s="209" t="s">
        <v>20</v>
      </c>
      <c r="B40" s="210">
        <f>SUM(B13:B39)</f>
        <v>1332</v>
      </c>
      <c r="C40" s="210">
        <f>SUM(C13:C39)</f>
        <v>493</v>
      </c>
      <c r="D40" s="211">
        <f>C40/B40</f>
        <v>0.37012012012012013</v>
      </c>
      <c r="E40" s="210">
        <f>SUM(E13:E39)</f>
        <v>535</v>
      </c>
      <c r="F40" s="211">
        <f>E40/B40</f>
        <v>0.4016516516516517</v>
      </c>
      <c r="G40" s="210">
        <f>SUM(G13:G39)</f>
        <v>117</v>
      </c>
      <c r="H40" s="211">
        <f>G40/B40</f>
        <v>0.08783783783783784</v>
      </c>
      <c r="I40" s="210">
        <f>SUM(I13:I39)</f>
        <v>6</v>
      </c>
      <c r="J40" s="211">
        <f>I40/B40</f>
        <v>0.0045045045045045045</v>
      </c>
      <c r="K40" s="210">
        <f>SUM(K13:K39)</f>
        <v>5</v>
      </c>
      <c r="L40" s="211">
        <f>K40/B40</f>
        <v>0.0037537537537537537</v>
      </c>
      <c r="M40" s="210">
        <f>SUM(M13:M39)</f>
        <v>0</v>
      </c>
      <c r="N40" s="211">
        <f>M40/B40</f>
        <v>0</v>
      </c>
      <c r="O40" s="210">
        <f>SUM(O13:O39)</f>
        <v>176</v>
      </c>
      <c r="P40" s="211">
        <f>O40/B40</f>
        <v>0.13213213213213212</v>
      </c>
      <c r="Q40" s="212"/>
    </row>
    <row r="41" spans="1:17" ht="15.75">
      <c r="A41" s="199"/>
      <c r="B41" s="199"/>
      <c r="C41" s="213"/>
      <c r="D41" s="202"/>
      <c r="E41" s="198"/>
      <c r="F41" s="202"/>
      <c r="G41" s="198"/>
      <c r="H41" s="202"/>
      <c r="I41" s="198"/>
      <c r="J41" s="202"/>
      <c r="K41" s="198"/>
      <c r="L41" s="202"/>
      <c r="M41" s="198"/>
      <c r="N41" s="202"/>
      <c r="O41" s="198"/>
      <c r="P41" s="202"/>
      <c r="Q41" s="214"/>
    </row>
    <row r="42" spans="13:17" ht="15.75">
      <c r="M42" s="443" t="s">
        <v>2494</v>
      </c>
      <c r="N42" s="443"/>
      <c r="O42" s="443"/>
      <c r="P42" s="443"/>
      <c r="Q42" s="443"/>
    </row>
    <row r="43" spans="1:17" ht="15.75">
      <c r="A43" s="430" t="s">
        <v>5</v>
      </c>
      <c r="B43" s="430"/>
      <c r="C43" s="430"/>
      <c r="D43" s="430"/>
      <c r="E43" s="430"/>
      <c r="N43" s="430" t="s">
        <v>2420</v>
      </c>
      <c r="O43" s="430"/>
      <c r="P43" s="430"/>
      <c r="Q43" s="430"/>
    </row>
    <row r="47" spans="1:17" ht="15.75">
      <c r="A47" s="430" t="s">
        <v>2463</v>
      </c>
      <c r="B47" s="430"/>
      <c r="C47" s="430"/>
      <c r="D47" s="430"/>
      <c r="E47" s="430"/>
      <c r="N47" s="430" t="s">
        <v>2462</v>
      </c>
      <c r="O47" s="430"/>
      <c r="P47" s="430"/>
      <c r="Q47" s="430"/>
    </row>
  </sheetData>
  <sheetProtection/>
  <mergeCells count="25">
    <mergeCell ref="B7:Q7"/>
    <mergeCell ref="N47:Q47"/>
    <mergeCell ref="A47:E47"/>
    <mergeCell ref="N43:Q43"/>
    <mergeCell ref="A43:E43"/>
    <mergeCell ref="A10:A12"/>
    <mergeCell ref="B10:B12"/>
    <mergeCell ref="C10:P10"/>
    <mergeCell ref="Q10:Q12"/>
    <mergeCell ref="M42:Q42"/>
    <mergeCell ref="A4:F4"/>
    <mergeCell ref="J4:Q4"/>
    <mergeCell ref="A2:F2"/>
    <mergeCell ref="A3:F3"/>
    <mergeCell ref="J2:Q2"/>
    <mergeCell ref="J3:Q3"/>
    <mergeCell ref="E11:F11"/>
    <mergeCell ref="G11:H11"/>
    <mergeCell ref="B9:Q9"/>
    <mergeCell ref="M11:N11"/>
    <mergeCell ref="B8:Q8"/>
    <mergeCell ref="I11:J11"/>
    <mergeCell ref="K11:L11"/>
    <mergeCell ref="O11:P11"/>
    <mergeCell ref="C11:D11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54"/>
  <sheetViews>
    <sheetView zoomScale="75" zoomScaleNormal="75" zoomScalePageLayoutView="0" workbookViewId="0" topLeftCell="A27">
      <selection activeCell="P38" sqref="P38"/>
    </sheetView>
  </sheetViews>
  <sheetFormatPr defaultColWidth="9.140625" defaultRowHeight="12.75"/>
  <cols>
    <col min="1" max="1" width="3.28125" style="2" customWidth="1"/>
    <col min="2" max="2" width="10.00390625" style="2" customWidth="1"/>
    <col min="3" max="3" width="13.57421875" style="2" customWidth="1"/>
    <col min="4" max="4" width="6.140625" style="2" customWidth="1"/>
    <col min="5" max="5" width="8.421875" style="2" customWidth="1"/>
    <col min="6" max="6" width="10.421875" style="2" customWidth="1"/>
    <col min="7" max="7" width="7.7109375" style="2" customWidth="1"/>
    <col min="8" max="8" width="6.140625" style="2" customWidth="1"/>
    <col min="9" max="9" width="6.8515625" style="2" customWidth="1"/>
    <col min="10" max="10" width="6.421875" style="2" customWidth="1"/>
    <col min="11" max="11" width="7.00390625" style="2" customWidth="1"/>
    <col min="12" max="12" width="5.7109375" style="2" customWidth="1"/>
    <col min="13" max="13" width="7.421875" style="2" customWidth="1"/>
    <col min="14" max="14" width="10.28125" style="2" customWidth="1"/>
    <col min="15" max="15" width="10.140625" style="2" bestFit="1" customWidth="1"/>
    <col min="16" max="16" width="15.421875" style="2" bestFit="1" customWidth="1"/>
    <col min="17" max="16384" width="9.140625" style="2" customWidth="1"/>
  </cols>
  <sheetData>
    <row r="1" ht="21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4" ht="27.75" customHeight="1">
      <c r="A11" s="273">
        <v>1</v>
      </c>
      <c r="B11" s="303">
        <v>172216534</v>
      </c>
      <c r="C11" s="274" t="s">
        <v>866</v>
      </c>
      <c r="D11" s="275" t="s">
        <v>93</v>
      </c>
      <c r="E11" s="276" t="s">
        <v>867</v>
      </c>
      <c r="F11" s="277" t="s">
        <v>868</v>
      </c>
      <c r="G11" s="278">
        <v>80</v>
      </c>
      <c r="H11" s="314" t="str">
        <f aca="true" t="shared" si="0" ref="H11:L37">IF(G11&gt;=90,"X SẮC",IF(G11&gt;=80,"TỐT",IF(G11&gt;=70,"KHÁ",IF(G11&gt;=60,"TB KHÁ",IF(G11&gt;=50,"T. BÌNH",IF(G11&gt;=40,"YẾU","KÉM"))))))</f>
        <v>TỐT</v>
      </c>
      <c r="I11" s="278">
        <v>80</v>
      </c>
      <c r="J11" s="314" t="str">
        <f t="shared" si="0"/>
        <v>TỐT</v>
      </c>
      <c r="K11" s="278">
        <f>(G11+I11)/2</f>
        <v>80</v>
      </c>
      <c r="L11" s="314" t="str">
        <f t="shared" si="0"/>
        <v>TỐT</v>
      </c>
      <c r="M11" s="279"/>
      <c r="O11" s="33"/>
      <c r="P11" s="34"/>
      <c r="Q11" s="35"/>
      <c r="R11" s="36"/>
      <c r="S11" s="36"/>
      <c r="T11" s="37"/>
      <c r="U11" s="36"/>
      <c r="V11" s="38"/>
      <c r="W11" s="39"/>
      <c r="X11" s="36"/>
    </row>
    <row r="12" spans="1:24" ht="27.75" customHeight="1">
      <c r="A12" s="280">
        <v>2</v>
      </c>
      <c r="B12" s="304">
        <v>172216535</v>
      </c>
      <c r="C12" s="281" t="s">
        <v>869</v>
      </c>
      <c r="D12" s="282" t="s">
        <v>93</v>
      </c>
      <c r="E12" s="283" t="s">
        <v>870</v>
      </c>
      <c r="F12" s="284" t="s">
        <v>868</v>
      </c>
      <c r="G12" s="285">
        <v>85</v>
      </c>
      <c r="H12" s="315" t="str">
        <f t="shared" si="0"/>
        <v>TỐT</v>
      </c>
      <c r="I12" s="285">
        <v>80</v>
      </c>
      <c r="J12" s="315" t="str">
        <f t="shared" si="0"/>
        <v>TỐT</v>
      </c>
      <c r="K12" s="285">
        <f aca="true" t="shared" si="1" ref="K12:K37">(G12+I12)/2</f>
        <v>82.5</v>
      </c>
      <c r="L12" s="315" t="str">
        <f t="shared" si="0"/>
        <v>TỐT</v>
      </c>
      <c r="M12" s="286"/>
      <c r="O12" s="33"/>
      <c r="P12" s="34"/>
      <c r="Q12" s="35"/>
      <c r="R12" s="36"/>
      <c r="S12" s="36"/>
      <c r="T12" s="37"/>
      <c r="U12" s="36"/>
      <c r="V12" s="38"/>
      <c r="W12" s="39"/>
      <c r="X12" s="36"/>
    </row>
    <row r="13" spans="1:24" ht="27.75" customHeight="1">
      <c r="A13" s="280">
        <v>3</v>
      </c>
      <c r="B13" s="304">
        <v>172216538</v>
      </c>
      <c r="C13" s="281" t="s">
        <v>871</v>
      </c>
      <c r="D13" s="282" t="s">
        <v>223</v>
      </c>
      <c r="E13" s="283" t="s">
        <v>872</v>
      </c>
      <c r="F13" s="284" t="s">
        <v>868</v>
      </c>
      <c r="G13" s="285">
        <v>75</v>
      </c>
      <c r="H13" s="315" t="str">
        <f t="shared" si="0"/>
        <v>KHÁ</v>
      </c>
      <c r="I13" s="285">
        <v>75</v>
      </c>
      <c r="J13" s="315" t="str">
        <f t="shared" si="0"/>
        <v>KHÁ</v>
      </c>
      <c r="K13" s="285">
        <f t="shared" si="1"/>
        <v>75</v>
      </c>
      <c r="L13" s="315" t="str">
        <f t="shared" si="0"/>
        <v>KHÁ</v>
      </c>
      <c r="M13" s="286"/>
      <c r="O13" s="33"/>
      <c r="P13" s="34"/>
      <c r="Q13" s="35"/>
      <c r="R13" s="36"/>
      <c r="S13" s="36"/>
      <c r="T13" s="37"/>
      <c r="U13" s="36"/>
      <c r="V13" s="38"/>
      <c r="W13" s="39"/>
      <c r="X13" s="36"/>
    </row>
    <row r="14" spans="1:24" ht="27.75" customHeight="1">
      <c r="A14" s="280">
        <v>4</v>
      </c>
      <c r="B14" s="304">
        <v>172216539</v>
      </c>
      <c r="C14" s="281" t="s">
        <v>873</v>
      </c>
      <c r="D14" s="282" t="s">
        <v>101</v>
      </c>
      <c r="E14" s="283" t="s">
        <v>874</v>
      </c>
      <c r="F14" s="284" t="s">
        <v>868</v>
      </c>
      <c r="G14" s="285">
        <v>95</v>
      </c>
      <c r="H14" s="315" t="str">
        <f t="shared" si="0"/>
        <v>X SẮC</v>
      </c>
      <c r="I14" s="285">
        <v>85</v>
      </c>
      <c r="J14" s="315" t="str">
        <f t="shared" si="0"/>
        <v>TỐT</v>
      </c>
      <c r="K14" s="285">
        <f t="shared" si="1"/>
        <v>90</v>
      </c>
      <c r="L14" s="315" t="str">
        <f t="shared" si="0"/>
        <v>X SẮC</v>
      </c>
      <c r="M14" s="286"/>
      <c r="O14" s="33"/>
      <c r="P14" s="34"/>
      <c r="Q14" s="35"/>
      <c r="R14" s="36"/>
      <c r="S14" s="36"/>
      <c r="T14" s="37"/>
      <c r="U14" s="36"/>
      <c r="V14" s="38"/>
      <c r="W14" s="39"/>
      <c r="X14" s="36"/>
    </row>
    <row r="15" spans="1:24" ht="27.75" customHeight="1">
      <c r="A15" s="280">
        <v>5</v>
      </c>
      <c r="B15" s="304">
        <v>172216540</v>
      </c>
      <c r="C15" s="281" t="s">
        <v>357</v>
      </c>
      <c r="D15" s="282" t="s">
        <v>84</v>
      </c>
      <c r="E15" s="283" t="s">
        <v>648</v>
      </c>
      <c r="F15" s="284" t="s">
        <v>868</v>
      </c>
      <c r="G15" s="285">
        <v>85</v>
      </c>
      <c r="H15" s="315" t="str">
        <f t="shared" si="0"/>
        <v>TỐT</v>
      </c>
      <c r="I15" s="285">
        <v>85</v>
      </c>
      <c r="J15" s="315" t="str">
        <f t="shared" si="0"/>
        <v>TỐT</v>
      </c>
      <c r="K15" s="285">
        <f t="shared" si="1"/>
        <v>85</v>
      </c>
      <c r="L15" s="315" t="str">
        <f t="shared" si="0"/>
        <v>TỐT</v>
      </c>
      <c r="M15" s="286"/>
      <c r="O15" s="33"/>
      <c r="P15" s="34"/>
      <c r="Q15" s="35"/>
      <c r="R15" s="36"/>
      <c r="S15" s="36"/>
      <c r="T15" s="37"/>
      <c r="U15" s="36"/>
      <c r="V15" s="38"/>
      <c r="W15" s="39"/>
      <c r="X15" s="36"/>
    </row>
    <row r="16" spans="1:24" ht="27.75" customHeight="1">
      <c r="A16" s="280">
        <v>6</v>
      </c>
      <c r="B16" s="304">
        <v>172216541</v>
      </c>
      <c r="C16" s="281" t="s">
        <v>875</v>
      </c>
      <c r="D16" s="282" t="s">
        <v>876</v>
      </c>
      <c r="E16" s="283" t="s">
        <v>877</v>
      </c>
      <c r="F16" s="284" t="s">
        <v>868</v>
      </c>
      <c r="G16" s="285">
        <v>85</v>
      </c>
      <c r="H16" s="315" t="str">
        <f t="shared" si="0"/>
        <v>TỐT</v>
      </c>
      <c r="I16" s="285">
        <v>90</v>
      </c>
      <c r="J16" s="315" t="str">
        <f t="shared" si="0"/>
        <v>X SẮC</v>
      </c>
      <c r="K16" s="285">
        <f t="shared" si="1"/>
        <v>87.5</v>
      </c>
      <c r="L16" s="315" t="str">
        <f t="shared" si="0"/>
        <v>TỐT</v>
      </c>
      <c r="M16" s="286"/>
      <c r="O16" s="33"/>
      <c r="P16" s="34"/>
      <c r="Q16" s="35"/>
      <c r="R16" s="36"/>
      <c r="S16" s="36"/>
      <c r="T16" s="37"/>
      <c r="U16" s="36"/>
      <c r="V16" s="38"/>
      <c r="W16" s="39"/>
      <c r="X16" s="36"/>
    </row>
    <row r="17" spans="1:24" ht="27.75" customHeight="1">
      <c r="A17" s="280">
        <v>7</v>
      </c>
      <c r="B17" s="304">
        <v>172216542</v>
      </c>
      <c r="C17" s="281" t="s">
        <v>878</v>
      </c>
      <c r="D17" s="282" t="s">
        <v>879</v>
      </c>
      <c r="E17" s="283" t="s">
        <v>880</v>
      </c>
      <c r="F17" s="284" t="s">
        <v>868</v>
      </c>
      <c r="G17" s="285">
        <v>85</v>
      </c>
      <c r="H17" s="315" t="str">
        <f t="shared" si="0"/>
        <v>TỐT</v>
      </c>
      <c r="I17" s="285">
        <v>90</v>
      </c>
      <c r="J17" s="315" t="str">
        <f t="shared" si="0"/>
        <v>X SẮC</v>
      </c>
      <c r="K17" s="285">
        <f t="shared" si="1"/>
        <v>87.5</v>
      </c>
      <c r="L17" s="315" t="str">
        <f t="shared" si="0"/>
        <v>TỐT</v>
      </c>
      <c r="M17" s="286"/>
      <c r="O17" s="33"/>
      <c r="P17" s="40"/>
      <c r="Q17" s="41"/>
      <c r="R17" s="36"/>
      <c r="S17" s="36"/>
      <c r="T17" s="37"/>
      <c r="U17" s="36"/>
      <c r="V17" s="38"/>
      <c r="W17" s="39"/>
      <c r="X17" s="36"/>
    </row>
    <row r="18" spans="1:24" ht="27.75" customHeight="1">
      <c r="A18" s="280">
        <v>8</v>
      </c>
      <c r="B18" s="304">
        <v>172216544</v>
      </c>
      <c r="C18" s="281" t="s">
        <v>881</v>
      </c>
      <c r="D18" s="282" t="s">
        <v>82</v>
      </c>
      <c r="E18" s="283" t="s">
        <v>882</v>
      </c>
      <c r="F18" s="284" t="s">
        <v>868</v>
      </c>
      <c r="G18" s="285">
        <v>80</v>
      </c>
      <c r="H18" s="315" t="str">
        <f t="shared" si="0"/>
        <v>TỐT</v>
      </c>
      <c r="I18" s="285">
        <v>90</v>
      </c>
      <c r="J18" s="315" t="str">
        <f t="shared" si="0"/>
        <v>X SẮC</v>
      </c>
      <c r="K18" s="285">
        <f t="shared" si="1"/>
        <v>85</v>
      </c>
      <c r="L18" s="315" t="str">
        <f t="shared" si="0"/>
        <v>TỐT</v>
      </c>
      <c r="M18" s="286"/>
      <c r="O18" s="33"/>
      <c r="P18" s="34"/>
      <c r="Q18" s="35"/>
      <c r="R18" s="42"/>
      <c r="S18" s="42"/>
      <c r="T18" s="37"/>
      <c r="U18" s="42"/>
      <c r="V18" s="38"/>
      <c r="W18" s="39"/>
      <c r="X18" s="36"/>
    </row>
    <row r="19" spans="1:24" ht="27.75" customHeight="1">
      <c r="A19" s="280">
        <v>9</v>
      </c>
      <c r="B19" s="304">
        <v>172216545</v>
      </c>
      <c r="C19" s="281" t="s">
        <v>37</v>
      </c>
      <c r="D19" s="282" t="s">
        <v>162</v>
      </c>
      <c r="E19" s="283" t="s">
        <v>883</v>
      </c>
      <c r="F19" s="284" t="s">
        <v>868</v>
      </c>
      <c r="G19" s="285">
        <v>85</v>
      </c>
      <c r="H19" s="315" t="str">
        <f t="shared" si="0"/>
        <v>TỐT</v>
      </c>
      <c r="I19" s="285">
        <v>75</v>
      </c>
      <c r="J19" s="315" t="str">
        <f t="shared" si="0"/>
        <v>KHÁ</v>
      </c>
      <c r="K19" s="285">
        <f t="shared" si="1"/>
        <v>80</v>
      </c>
      <c r="L19" s="315" t="str">
        <f t="shared" si="0"/>
        <v>TỐT</v>
      </c>
      <c r="M19" s="286"/>
      <c r="O19" s="33"/>
      <c r="P19" s="34"/>
      <c r="Q19" s="35"/>
      <c r="R19" s="42"/>
      <c r="S19" s="42"/>
      <c r="T19" s="37"/>
      <c r="U19" s="42"/>
      <c r="V19" s="38"/>
      <c r="W19" s="39"/>
      <c r="X19" s="36"/>
    </row>
    <row r="20" spans="1:24" ht="27.75" customHeight="1">
      <c r="A20" s="280">
        <v>10</v>
      </c>
      <c r="B20" s="304">
        <v>172216546</v>
      </c>
      <c r="C20" s="281" t="s">
        <v>884</v>
      </c>
      <c r="D20" s="282" t="s">
        <v>332</v>
      </c>
      <c r="E20" s="283" t="s">
        <v>885</v>
      </c>
      <c r="F20" s="284" t="s">
        <v>868</v>
      </c>
      <c r="G20" s="285">
        <v>94</v>
      </c>
      <c r="H20" s="315" t="str">
        <f t="shared" si="0"/>
        <v>X SẮC</v>
      </c>
      <c r="I20" s="285">
        <v>80</v>
      </c>
      <c r="J20" s="315" t="str">
        <f t="shared" si="0"/>
        <v>TỐT</v>
      </c>
      <c r="K20" s="285">
        <f t="shared" si="1"/>
        <v>87</v>
      </c>
      <c r="L20" s="315" t="str">
        <f t="shared" si="0"/>
        <v>TỐT</v>
      </c>
      <c r="M20" s="286"/>
      <c r="O20" s="33"/>
      <c r="P20" s="34"/>
      <c r="Q20" s="35"/>
      <c r="R20" s="43"/>
      <c r="S20" s="42"/>
      <c r="T20" s="37"/>
      <c r="U20" s="42"/>
      <c r="V20" s="38"/>
      <c r="W20" s="39"/>
      <c r="X20" s="36"/>
    </row>
    <row r="21" spans="1:24" ht="27.75" customHeight="1">
      <c r="A21" s="280">
        <v>11</v>
      </c>
      <c r="B21" s="304">
        <v>172216548</v>
      </c>
      <c r="C21" s="281" t="s">
        <v>801</v>
      </c>
      <c r="D21" s="282" t="s">
        <v>115</v>
      </c>
      <c r="E21" s="283" t="s">
        <v>886</v>
      </c>
      <c r="F21" s="284" t="s">
        <v>868</v>
      </c>
      <c r="G21" s="285">
        <v>85</v>
      </c>
      <c r="H21" s="315" t="str">
        <f t="shared" si="0"/>
        <v>TỐT</v>
      </c>
      <c r="I21" s="285">
        <v>80</v>
      </c>
      <c r="J21" s="315" t="str">
        <f t="shared" si="0"/>
        <v>TỐT</v>
      </c>
      <c r="K21" s="285">
        <f t="shared" si="1"/>
        <v>82.5</v>
      </c>
      <c r="L21" s="315" t="str">
        <f t="shared" si="0"/>
        <v>TỐT</v>
      </c>
      <c r="M21" s="286"/>
      <c r="O21" s="33"/>
      <c r="P21" s="34"/>
      <c r="Q21" s="35"/>
      <c r="R21" s="42"/>
      <c r="S21" s="42"/>
      <c r="T21" s="37"/>
      <c r="U21" s="42"/>
      <c r="V21" s="38"/>
      <c r="W21" s="39"/>
      <c r="X21" s="36"/>
    </row>
    <row r="22" spans="1:24" ht="27.75" customHeight="1">
      <c r="A22" s="280">
        <v>12</v>
      </c>
      <c r="B22" s="304">
        <v>172216549</v>
      </c>
      <c r="C22" s="281" t="s">
        <v>887</v>
      </c>
      <c r="D22" s="282" t="s">
        <v>888</v>
      </c>
      <c r="E22" s="283" t="s">
        <v>889</v>
      </c>
      <c r="F22" s="284" t="s">
        <v>868</v>
      </c>
      <c r="G22" s="285">
        <v>85</v>
      </c>
      <c r="H22" s="315" t="str">
        <f t="shared" si="0"/>
        <v>TỐT</v>
      </c>
      <c r="I22" s="285">
        <v>80</v>
      </c>
      <c r="J22" s="315" t="str">
        <f t="shared" si="0"/>
        <v>TỐT</v>
      </c>
      <c r="K22" s="285">
        <f t="shared" si="1"/>
        <v>82.5</v>
      </c>
      <c r="L22" s="315" t="str">
        <f t="shared" si="0"/>
        <v>TỐT</v>
      </c>
      <c r="M22" s="286"/>
      <c r="O22" s="33"/>
      <c r="P22" s="34"/>
      <c r="Q22" s="35"/>
      <c r="R22" s="42"/>
      <c r="S22" s="42"/>
      <c r="T22" s="37"/>
      <c r="U22" s="42"/>
      <c r="V22" s="38"/>
      <c r="W22" s="39"/>
      <c r="X22" s="36"/>
    </row>
    <row r="23" spans="1:24" ht="27.75" customHeight="1">
      <c r="A23" s="280">
        <v>13</v>
      </c>
      <c r="B23" s="304">
        <v>172216550</v>
      </c>
      <c r="C23" s="281" t="s">
        <v>890</v>
      </c>
      <c r="D23" s="282" t="s">
        <v>149</v>
      </c>
      <c r="E23" s="283" t="s">
        <v>891</v>
      </c>
      <c r="F23" s="284" t="s">
        <v>868</v>
      </c>
      <c r="G23" s="285">
        <v>75</v>
      </c>
      <c r="H23" s="315" t="str">
        <f t="shared" si="0"/>
        <v>KHÁ</v>
      </c>
      <c r="I23" s="285">
        <v>75</v>
      </c>
      <c r="J23" s="315" t="str">
        <f t="shared" si="0"/>
        <v>KHÁ</v>
      </c>
      <c r="K23" s="285">
        <f t="shared" si="1"/>
        <v>75</v>
      </c>
      <c r="L23" s="315" t="str">
        <f t="shared" si="0"/>
        <v>KHÁ</v>
      </c>
      <c r="M23" s="286"/>
      <c r="O23" s="33"/>
      <c r="P23" s="34"/>
      <c r="Q23" s="35"/>
      <c r="R23" s="42"/>
      <c r="S23" s="42"/>
      <c r="T23" s="37"/>
      <c r="U23" s="42"/>
      <c r="V23" s="38"/>
      <c r="W23" s="39"/>
      <c r="X23" s="36"/>
    </row>
    <row r="24" spans="1:24" ht="27.75" customHeight="1">
      <c r="A24" s="280">
        <v>14</v>
      </c>
      <c r="B24" s="305">
        <v>172216551</v>
      </c>
      <c r="C24" s="287" t="s">
        <v>591</v>
      </c>
      <c r="D24" s="288" t="s">
        <v>92</v>
      </c>
      <c r="E24" s="283" t="s">
        <v>753</v>
      </c>
      <c r="F24" s="284" t="s">
        <v>868</v>
      </c>
      <c r="G24" s="285">
        <v>0</v>
      </c>
      <c r="H24" s="315" t="str">
        <f t="shared" si="0"/>
        <v>KÉM</v>
      </c>
      <c r="I24" s="285">
        <v>0</v>
      </c>
      <c r="J24" s="315" t="str">
        <f t="shared" si="0"/>
        <v>KÉM</v>
      </c>
      <c r="K24" s="285">
        <f t="shared" si="1"/>
        <v>0</v>
      </c>
      <c r="L24" s="315" t="str">
        <f t="shared" si="0"/>
        <v>KÉM</v>
      </c>
      <c r="M24" s="286" t="s">
        <v>1954</v>
      </c>
      <c r="O24" s="33"/>
      <c r="P24" s="34"/>
      <c r="Q24" s="35"/>
      <c r="R24" s="42"/>
      <c r="S24" s="42"/>
      <c r="T24" s="37"/>
      <c r="U24" s="42"/>
      <c r="V24" s="38"/>
      <c r="W24" s="39"/>
      <c r="X24" s="36"/>
    </row>
    <row r="25" spans="1:24" ht="27.75" customHeight="1">
      <c r="A25" s="280">
        <v>15</v>
      </c>
      <c r="B25" s="304">
        <v>172216552</v>
      </c>
      <c r="C25" s="281" t="s">
        <v>892</v>
      </c>
      <c r="D25" s="282" t="s">
        <v>90</v>
      </c>
      <c r="E25" s="283" t="s">
        <v>893</v>
      </c>
      <c r="F25" s="284" t="s">
        <v>868</v>
      </c>
      <c r="G25" s="285">
        <v>85</v>
      </c>
      <c r="H25" s="315" t="str">
        <f t="shared" si="0"/>
        <v>TỐT</v>
      </c>
      <c r="I25" s="285">
        <v>85</v>
      </c>
      <c r="J25" s="315" t="str">
        <f t="shared" si="0"/>
        <v>TỐT</v>
      </c>
      <c r="K25" s="285">
        <f t="shared" si="1"/>
        <v>85</v>
      </c>
      <c r="L25" s="315" t="str">
        <f t="shared" si="0"/>
        <v>TỐT</v>
      </c>
      <c r="M25" s="286"/>
      <c r="O25" s="33"/>
      <c r="P25" s="34"/>
      <c r="Q25" s="35"/>
      <c r="R25" s="42"/>
      <c r="S25" s="42"/>
      <c r="T25" s="37"/>
      <c r="U25" s="42"/>
      <c r="V25" s="38"/>
      <c r="W25" s="39"/>
      <c r="X25" s="36"/>
    </row>
    <row r="26" spans="1:24" ht="27.75" customHeight="1">
      <c r="A26" s="280">
        <v>16</v>
      </c>
      <c r="B26" s="304">
        <v>172216553</v>
      </c>
      <c r="C26" s="281" t="s">
        <v>894</v>
      </c>
      <c r="D26" s="282" t="s">
        <v>90</v>
      </c>
      <c r="E26" s="283" t="s">
        <v>895</v>
      </c>
      <c r="F26" s="284" t="s">
        <v>868</v>
      </c>
      <c r="G26" s="285">
        <v>75</v>
      </c>
      <c r="H26" s="315" t="str">
        <f t="shared" si="0"/>
        <v>KHÁ</v>
      </c>
      <c r="I26" s="285">
        <v>80</v>
      </c>
      <c r="J26" s="315" t="str">
        <f t="shared" si="0"/>
        <v>TỐT</v>
      </c>
      <c r="K26" s="285">
        <f t="shared" si="1"/>
        <v>77.5</v>
      </c>
      <c r="L26" s="315" t="str">
        <f t="shared" si="0"/>
        <v>KHÁ</v>
      </c>
      <c r="M26" s="286"/>
      <c r="O26" s="33"/>
      <c r="P26" s="34"/>
      <c r="Q26" s="35"/>
      <c r="R26" s="42"/>
      <c r="S26" s="42"/>
      <c r="T26" s="37"/>
      <c r="U26" s="42"/>
      <c r="V26" s="38"/>
      <c r="W26" s="39"/>
      <c r="X26" s="36"/>
    </row>
    <row r="27" spans="1:24" ht="27.75" customHeight="1">
      <c r="A27" s="280">
        <v>17</v>
      </c>
      <c r="B27" s="304">
        <v>172216556</v>
      </c>
      <c r="C27" s="281" t="s">
        <v>896</v>
      </c>
      <c r="D27" s="282" t="s">
        <v>723</v>
      </c>
      <c r="E27" s="283" t="s">
        <v>820</v>
      </c>
      <c r="F27" s="284" t="s">
        <v>868</v>
      </c>
      <c r="G27" s="285">
        <v>85</v>
      </c>
      <c r="H27" s="315" t="str">
        <f t="shared" si="0"/>
        <v>TỐT</v>
      </c>
      <c r="I27" s="285">
        <v>80</v>
      </c>
      <c r="J27" s="315" t="str">
        <f t="shared" si="0"/>
        <v>TỐT</v>
      </c>
      <c r="K27" s="285">
        <f t="shared" si="1"/>
        <v>82.5</v>
      </c>
      <c r="L27" s="315" t="str">
        <f t="shared" si="0"/>
        <v>TỐT</v>
      </c>
      <c r="M27" s="286"/>
      <c r="O27" s="33"/>
      <c r="P27" s="34"/>
      <c r="Q27" s="35"/>
      <c r="R27" s="42"/>
      <c r="S27" s="42"/>
      <c r="T27" s="37"/>
      <c r="U27" s="42"/>
      <c r="V27" s="38"/>
      <c r="W27" s="39"/>
      <c r="X27" s="36"/>
    </row>
    <row r="28" spans="1:24" ht="27.75" customHeight="1">
      <c r="A28" s="280">
        <v>18</v>
      </c>
      <c r="B28" s="304">
        <v>172216557</v>
      </c>
      <c r="C28" s="281" t="s">
        <v>215</v>
      </c>
      <c r="D28" s="282" t="s">
        <v>56</v>
      </c>
      <c r="E28" s="283" t="s">
        <v>724</v>
      </c>
      <c r="F28" s="284" t="s">
        <v>868</v>
      </c>
      <c r="G28" s="285">
        <v>80</v>
      </c>
      <c r="H28" s="315" t="str">
        <f t="shared" si="0"/>
        <v>TỐT</v>
      </c>
      <c r="I28" s="285">
        <v>80</v>
      </c>
      <c r="J28" s="315" t="str">
        <f t="shared" si="0"/>
        <v>TỐT</v>
      </c>
      <c r="K28" s="285">
        <f t="shared" si="1"/>
        <v>80</v>
      </c>
      <c r="L28" s="315" t="str">
        <f t="shared" si="0"/>
        <v>TỐT</v>
      </c>
      <c r="M28" s="286"/>
      <c r="O28" s="33"/>
      <c r="P28" s="34"/>
      <c r="Q28" s="35"/>
      <c r="R28" s="42"/>
      <c r="S28" s="42"/>
      <c r="T28" s="37"/>
      <c r="U28" s="42"/>
      <c r="V28" s="38"/>
      <c r="W28" s="39"/>
      <c r="X28" s="36"/>
    </row>
    <row r="29" spans="1:24" ht="27.75" customHeight="1">
      <c r="A29" s="280">
        <v>19</v>
      </c>
      <c r="B29" s="304">
        <v>172216558</v>
      </c>
      <c r="C29" s="281" t="s">
        <v>801</v>
      </c>
      <c r="D29" s="282" t="s">
        <v>458</v>
      </c>
      <c r="E29" s="283">
        <v>34065</v>
      </c>
      <c r="F29" s="284" t="s">
        <v>868</v>
      </c>
      <c r="G29" s="285">
        <v>85</v>
      </c>
      <c r="H29" s="315" t="str">
        <f t="shared" si="0"/>
        <v>TỐT</v>
      </c>
      <c r="I29" s="285">
        <v>80</v>
      </c>
      <c r="J29" s="315" t="str">
        <f t="shared" si="0"/>
        <v>TỐT</v>
      </c>
      <c r="K29" s="285">
        <f t="shared" si="1"/>
        <v>82.5</v>
      </c>
      <c r="L29" s="315" t="str">
        <f t="shared" si="0"/>
        <v>TỐT</v>
      </c>
      <c r="M29" s="286"/>
      <c r="O29" s="33"/>
      <c r="P29" s="34"/>
      <c r="Q29" s="35"/>
      <c r="R29" s="42"/>
      <c r="S29" s="42"/>
      <c r="T29" s="37"/>
      <c r="U29" s="42"/>
      <c r="V29" s="38"/>
      <c r="W29" s="39"/>
      <c r="X29" s="36"/>
    </row>
    <row r="30" spans="1:24" ht="27.75" customHeight="1">
      <c r="A30" s="280">
        <v>20</v>
      </c>
      <c r="B30" s="304">
        <v>172216559</v>
      </c>
      <c r="C30" s="281" t="s">
        <v>894</v>
      </c>
      <c r="D30" s="282" t="s">
        <v>458</v>
      </c>
      <c r="E30" s="283" t="s">
        <v>877</v>
      </c>
      <c r="F30" s="284" t="s">
        <v>868</v>
      </c>
      <c r="G30" s="285">
        <v>75</v>
      </c>
      <c r="H30" s="315" t="str">
        <f t="shared" si="0"/>
        <v>KHÁ</v>
      </c>
      <c r="I30" s="285">
        <v>85</v>
      </c>
      <c r="J30" s="315" t="str">
        <f t="shared" si="0"/>
        <v>TỐT</v>
      </c>
      <c r="K30" s="285">
        <f t="shared" si="1"/>
        <v>80</v>
      </c>
      <c r="L30" s="315" t="str">
        <f t="shared" si="0"/>
        <v>TỐT</v>
      </c>
      <c r="M30" s="286"/>
      <c r="O30" s="33"/>
      <c r="P30" s="34"/>
      <c r="Q30" s="35"/>
      <c r="R30" s="36"/>
      <c r="S30" s="36"/>
      <c r="T30" s="37"/>
      <c r="U30" s="36"/>
      <c r="V30" s="38"/>
      <c r="W30" s="39"/>
      <c r="X30" s="36"/>
    </row>
    <row r="31" spans="1:24" ht="27.75" customHeight="1">
      <c r="A31" s="280">
        <v>21</v>
      </c>
      <c r="B31" s="304">
        <v>172216560</v>
      </c>
      <c r="C31" s="281" t="s">
        <v>897</v>
      </c>
      <c r="D31" s="282" t="s">
        <v>260</v>
      </c>
      <c r="E31" s="283" t="s">
        <v>898</v>
      </c>
      <c r="F31" s="284" t="s">
        <v>868</v>
      </c>
      <c r="G31" s="285">
        <v>80</v>
      </c>
      <c r="H31" s="315" t="str">
        <f t="shared" si="0"/>
        <v>TỐT</v>
      </c>
      <c r="I31" s="285">
        <v>75</v>
      </c>
      <c r="J31" s="315" t="str">
        <f t="shared" si="0"/>
        <v>KHÁ</v>
      </c>
      <c r="K31" s="285">
        <f t="shared" si="1"/>
        <v>77.5</v>
      </c>
      <c r="L31" s="315" t="str">
        <f t="shared" si="0"/>
        <v>KHÁ</v>
      </c>
      <c r="M31" s="286"/>
      <c r="O31" s="33"/>
      <c r="P31" s="34"/>
      <c r="Q31" s="35"/>
      <c r="R31" s="36"/>
      <c r="S31" s="36"/>
      <c r="T31" s="37"/>
      <c r="U31" s="36"/>
      <c r="V31" s="38"/>
      <c r="W31" s="39"/>
      <c r="X31" s="36"/>
    </row>
    <row r="32" spans="1:24" ht="27.75" customHeight="1">
      <c r="A32" s="280">
        <v>22</v>
      </c>
      <c r="B32" s="304">
        <v>172216561</v>
      </c>
      <c r="C32" s="281" t="s">
        <v>899</v>
      </c>
      <c r="D32" s="282" t="s">
        <v>260</v>
      </c>
      <c r="E32" s="283" t="s">
        <v>900</v>
      </c>
      <c r="F32" s="284" t="s">
        <v>868</v>
      </c>
      <c r="G32" s="285">
        <v>90</v>
      </c>
      <c r="H32" s="315" t="str">
        <f t="shared" si="0"/>
        <v>X SẮC</v>
      </c>
      <c r="I32" s="285">
        <v>90</v>
      </c>
      <c r="J32" s="315" t="str">
        <f t="shared" si="0"/>
        <v>X SẮC</v>
      </c>
      <c r="K32" s="285">
        <f t="shared" si="1"/>
        <v>90</v>
      </c>
      <c r="L32" s="315" t="str">
        <f t="shared" si="0"/>
        <v>X SẮC</v>
      </c>
      <c r="M32" s="286"/>
      <c r="O32" s="33"/>
      <c r="P32" s="34"/>
      <c r="Q32" s="35"/>
      <c r="R32" s="36"/>
      <c r="S32" s="36"/>
      <c r="T32" s="37"/>
      <c r="U32" s="36"/>
      <c r="V32" s="38"/>
      <c r="W32" s="39"/>
      <c r="X32" s="36"/>
    </row>
    <row r="33" spans="1:24" ht="27.75" customHeight="1">
      <c r="A33" s="280">
        <v>23</v>
      </c>
      <c r="B33" s="304">
        <v>172216562</v>
      </c>
      <c r="C33" s="281" t="s">
        <v>901</v>
      </c>
      <c r="D33" s="282" t="s">
        <v>42</v>
      </c>
      <c r="E33" s="283" t="s">
        <v>902</v>
      </c>
      <c r="F33" s="284" t="s">
        <v>868</v>
      </c>
      <c r="G33" s="285">
        <v>80</v>
      </c>
      <c r="H33" s="315" t="str">
        <f t="shared" si="0"/>
        <v>TỐT</v>
      </c>
      <c r="I33" s="285">
        <v>80</v>
      </c>
      <c r="J33" s="315" t="str">
        <f t="shared" si="0"/>
        <v>TỐT</v>
      </c>
      <c r="K33" s="285">
        <f t="shared" si="1"/>
        <v>80</v>
      </c>
      <c r="L33" s="315" t="str">
        <f t="shared" si="0"/>
        <v>TỐT</v>
      </c>
      <c r="M33" s="286"/>
      <c r="O33" s="33"/>
      <c r="P33" s="34"/>
      <c r="Q33" s="35"/>
      <c r="R33" s="36"/>
      <c r="S33" s="36"/>
      <c r="T33" s="37"/>
      <c r="U33" s="36"/>
      <c r="V33" s="38"/>
      <c r="W33" s="39"/>
      <c r="X33" s="36"/>
    </row>
    <row r="34" spans="1:24" ht="27.75" customHeight="1">
      <c r="A34" s="280">
        <v>24</v>
      </c>
      <c r="B34" s="304">
        <v>172216563</v>
      </c>
      <c r="C34" s="281" t="s">
        <v>903</v>
      </c>
      <c r="D34" s="282" t="s">
        <v>42</v>
      </c>
      <c r="E34" s="283" t="s">
        <v>904</v>
      </c>
      <c r="F34" s="284" t="s">
        <v>868</v>
      </c>
      <c r="G34" s="285">
        <v>85</v>
      </c>
      <c r="H34" s="315" t="str">
        <f t="shared" si="0"/>
        <v>TỐT</v>
      </c>
      <c r="I34" s="285">
        <v>80</v>
      </c>
      <c r="J34" s="315" t="str">
        <f t="shared" si="0"/>
        <v>TỐT</v>
      </c>
      <c r="K34" s="285">
        <f t="shared" si="1"/>
        <v>82.5</v>
      </c>
      <c r="L34" s="315" t="str">
        <f t="shared" si="0"/>
        <v>TỐT</v>
      </c>
      <c r="M34" s="286"/>
      <c r="O34" s="33"/>
      <c r="P34" s="34"/>
      <c r="Q34" s="35"/>
      <c r="R34" s="36"/>
      <c r="S34" s="36"/>
      <c r="T34" s="37"/>
      <c r="U34" s="36"/>
      <c r="V34" s="38"/>
      <c r="W34" s="39"/>
      <c r="X34" s="36"/>
    </row>
    <row r="35" spans="1:24" ht="27.75" customHeight="1">
      <c r="A35" s="280">
        <v>25</v>
      </c>
      <c r="B35" s="304">
        <v>172216564</v>
      </c>
      <c r="C35" s="281" t="s">
        <v>905</v>
      </c>
      <c r="D35" s="282" t="s">
        <v>116</v>
      </c>
      <c r="E35" s="283" t="s">
        <v>906</v>
      </c>
      <c r="F35" s="284" t="s">
        <v>868</v>
      </c>
      <c r="G35" s="285">
        <v>80</v>
      </c>
      <c r="H35" s="315" t="str">
        <f t="shared" si="0"/>
        <v>TỐT</v>
      </c>
      <c r="I35" s="285">
        <v>80</v>
      </c>
      <c r="J35" s="315" t="str">
        <f t="shared" si="0"/>
        <v>TỐT</v>
      </c>
      <c r="K35" s="285">
        <f t="shared" si="1"/>
        <v>80</v>
      </c>
      <c r="L35" s="315" t="str">
        <f t="shared" si="0"/>
        <v>TỐT</v>
      </c>
      <c r="M35" s="286"/>
      <c r="O35" s="33"/>
      <c r="P35" s="34"/>
      <c r="Q35" s="35"/>
      <c r="R35" s="36"/>
      <c r="S35" s="36"/>
      <c r="T35" s="37"/>
      <c r="U35" s="36"/>
      <c r="V35" s="38"/>
      <c r="W35" s="39"/>
      <c r="X35" s="36"/>
    </row>
    <row r="36" spans="1:24" ht="27.75" customHeight="1">
      <c r="A36" s="280">
        <v>26</v>
      </c>
      <c r="B36" s="304">
        <v>172216567</v>
      </c>
      <c r="C36" s="281" t="s">
        <v>907</v>
      </c>
      <c r="D36" s="282" t="s">
        <v>908</v>
      </c>
      <c r="E36" s="283" t="s">
        <v>909</v>
      </c>
      <c r="F36" s="284" t="s">
        <v>868</v>
      </c>
      <c r="G36" s="285">
        <v>80</v>
      </c>
      <c r="H36" s="315" t="str">
        <f t="shared" si="0"/>
        <v>TỐT</v>
      </c>
      <c r="I36" s="326">
        <v>80</v>
      </c>
      <c r="J36" s="315" t="str">
        <f t="shared" si="0"/>
        <v>TỐT</v>
      </c>
      <c r="K36" s="326">
        <f t="shared" si="1"/>
        <v>80</v>
      </c>
      <c r="L36" s="315" t="str">
        <f t="shared" si="0"/>
        <v>TỐT</v>
      </c>
      <c r="M36" s="286"/>
      <c r="O36" s="33"/>
      <c r="P36" s="34"/>
      <c r="Q36" s="35"/>
      <c r="R36" s="42"/>
      <c r="S36" s="42"/>
      <c r="T36" s="37"/>
      <c r="U36" s="42"/>
      <c r="V36" s="38"/>
      <c r="W36" s="39"/>
      <c r="X36" s="36"/>
    </row>
    <row r="37" spans="1:24" ht="27.75" customHeight="1">
      <c r="A37" s="298">
        <v>27</v>
      </c>
      <c r="B37" s="307">
        <v>172216568</v>
      </c>
      <c r="C37" s="299" t="s">
        <v>910</v>
      </c>
      <c r="D37" s="300" t="s">
        <v>99</v>
      </c>
      <c r="E37" s="301" t="s">
        <v>911</v>
      </c>
      <c r="F37" s="302" t="s">
        <v>868</v>
      </c>
      <c r="G37" s="296">
        <v>85</v>
      </c>
      <c r="H37" s="317" t="str">
        <f t="shared" si="0"/>
        <v>TỐT</v>
      </c>
      <c r="I37" s="296">
        <v>80</v>
      </c>
      <c r="J37" s="317" t="str">
        <f t="shared" si="0"/>
        <v>TỐT</v>
      </c>
      <c r="K37" s="296">
        <f t="shared" si="1"/>
        <v>82.5</v>
      </c>
      <c r="L37" s="317" t="str">
        <f t="shared" si="0"/>
        <v>TỐT</v>
      </c>
      <c r="M37" s="297"/>
      <c r="O37" s="33"/>
      <c r="P37" s="34"/>
      <c r="Q37" s="35"/>
      <c r="R37" s="42"/>
      <c r="S37" s="42"/>
      <c r="T37" s="37"/>
      <c r="U37" s="42"/>
      <c r="V37" s="44"/>
      <c r="W37" s="39"/>
      <c r="X37" s="36"/>
    </row>
    <row r="38" spans="1:14" ht="11.25" customHeight="1">
      <c r="A38" s="318"/>
      <c r="B38" s="319"/>
      <c r="C38" s="319"/>
      <c r="D38" s="319"/>
      <c r="E38" s="319"/>
      <c r="F38" s="319"/>
      <c r="G38" s="320"/>
      <c r="H38" s="320"/>
      <c r="I38" s="320"/>
      <c r="J38" s="320"/>
      <c r="K38" s="320"/>
      <c r="L38" s="320"/>
      <c r="M38" s="320">
        <v>1</v>
      </c>
      <c r="N38" s="4"/>
    </row>
    <row r="39" spans="1:13" ht="16.5">
      <c r="A39" s="318"/>
      <c r="B39" s="318"/>
      <c r="C39" s="320"/>
      <c r="D39" s="320"/>
      <c r="E39" s="320"/>
      <c r="F39" s="320"/>
      <c r="G39" s="451" t="s">
        <v>2480</v>
      </c>
      <c r="H39" s="452"/>
      <c r="I39" s="453"/>
      <c r="J39" s="322"/>
      <c r="K39" s="451" t="s">
        <v>2482</v>
      </c>
      <c r="L39" s="452"/>
      <c r="M39" s="453"/>
    </row>
    <row r="40" spans="1:13" ht="16.5">
      <c r="A40" s="318"/>
      <c r="B40" s="318"/>
      <c r="C40" s="320"/>
      <c r="D40" s="320"/>
      <c r="E40" s="320"/>
      <c r="F40" s="320"/>
      <c r="G40" s="311" t="s">
        <v>2412</v>
      </c>
      <c r="H40" s="308" t="s">
        <v>2413</v>
      </c>
      <c r="I40" s="308" t="s">
        <v>4</v>
      </c>
      <c r="J40" s="309"/>
      <c r="K40" s="313" t="s">
        <v>2412</v>
      </c>
      <c r="L40" s="308" t="s">
        <v>2413</v>
      </c>
      <c r="M40" s="308" t="s">
        <v>4</v>
      </c>
    </row>
    <row r="41" spans="1:13" ht="15.75" customHeight="1">
      <c r="A41" s="318"/>
      <c r="B41" s="318"/>
      <c r="C41" s="320"/>
      <c r="D41" s="320"/>
      <c r="E41" s="320"/>
      <c r="F41" s="320"/>
      <c r="G41" s="311" t="s">
        <v>1522</v>
      </c>
      <c r="H41" s="308">
        <f>COUNTIF($J$11:$J$37,G41)</f>
        <v>4</v>
      </c>
      <c r="I41" s="312">
        <f>H41/$H$48</f>
        <v>0.14814814814814814</v>
      </c>
      <c r="J41" s="309"/>
      <c r="K41" s="313" t="s">
        <v>1522</v>
      </c>
      <c r="L41" s="308">
        <f>COUNTIF($L$11:$L$37,K41)</f>
        <v>2</v>
      </c>
      <c r="M41" s="312">
        <f>L41/$L$48</f>
        <v>0.07407407407407407</v>
      </c>
    </row>
    <row r="42" spans="1:13" ht="15.75" customHeight="1">
      <c r="A42" s="318"/>
      <c r="B42" s="318"/>
      <c r="C42" s="320"/>
      <c r="D42" s="320"/>
      <c r="E42" s="320"/>
      <c r="F42" s="320"/>
      <c r="G42" s="311" t="s">
        <v>1523</v>
      </c>
      <c r="H42" s="308">
        <f aca="true" t="shared" si="2" ref="H42:H47">COUNTIF($J$11:$J$37,G42)</f>
        <v>18</v>
      </c>
      <c r="I42" s="312">
        <f aca="true" t="shared" si="3" ref="I42:I48">H42/$H$48</f>
        <v>0.6666666666666666</v>
      </c>
      <c r="J42" s="309"/>
      <c r="K42" s="313" t="s">
        <v>1523</v>
      </c>
      <c r="L42" s="308">
        <f aca="true" t="shared" si="4" ref="L42:L47">COUNTIF($L$11:$L$37,K42)</f>
        <v>20</v>
      </c>
      <c r="M42" s="312">
        <f aca="true" t="shared" si="5" ref="M42:M48">L42/$L$48</f>
        <v>0.7407407407407407</v>
      </c>
    </row>
    <row r="43" spans="1:13" ht="15.75" customHeight="1">
      <c r="A43" s="318"/>
      <c r="B43" s="318"/>
      <c r="C43" s="320"/>
      <c r="D43" s="320"/>
      <c r="E43" s="320"/>
      <c r="F43" s="320"/>
      <c r="G43" s="311" t="s">
        <v>2414</v>
      </c>
      <c r="H43" s="308">
        <f t="shared" si="2"/>
        <v>4</v>
      </c>
      <c r="I43" s="312">
        <f t="shared" si="3"/>
        <v>0.14814814814814814</v>
      </c>
      <c r="J43" s="309"/>
      <c r="K43" s="313" t="s">
        <v>2414</v>
      </c>
      <c r="L43" s="308">
        <f t="shared" si="4"/>
        <v>4</v>
      </c>
      <c r="M43" s="312">
        <f t="shared" si="5"/>
        <v>0.14814814814814814</v>
      </c>
    </row>
    <row r="44" spans="1:13" ht="15.75" customHeight="1">
      <c r="A44" s="318"/>
      <c r="B44" s="318"/>
      <c r="C44" s="320"/>
      <c r="D44" s="320"/>
      <c r="E44" s="320"/>
      <c r="F44" s="320"/>
      <c r="G44" s="311" t="s">
        <v>2415</v>
      </c>
      <c r="H44" s="308">
        <f t="shared" si="2"/>
        <v>0</v>
      </c>
      <c r="I44" s="312">
        <f t="shared" si="3"/>
        <v>0</v>
      </c>
      <c r="J44" s="309"/>
      <c r="K44" s="313" t="s">
        <v>2415</v>
      </c>
      <c r="L44" s="308">
        <f t="shared" si="4"/>
        <v>0</v>
      </c>
      <c r="M44" s="312">
        <f t="shared" si="5"/>
        <v>0</v>
      </c>
    </row>
    <row r="45" spans="1:13" ht="15.75" customHeight="1">
      <c r="A45" s="318"/>
      <c r="B45" s="318"/>
      <c r="C45" s="320"/>
      <c r="D45" s="320"/>
      <c r="E45" s="320"/>
      <c r="F45" s="320"/>
      <c r="G45" s="311" t="s">
        <v>2416</v>
      </c>
      <c r="H45" s="308">
        <f t="shared" si="2"/>
        <v>0</v>
      </c>
      <c r="I45" s="312">
        <f t="shared" si="3"/>
        <v>0</v>
      </c>
      <c r="J45" s="309"/>
      <c r="K45" s="313" t="s">
        <v>2416</v>
      </c>
      <c r="L45" s="308">
        <f t="shared" si="4"/>
        <v>0</v>
      </c>
      <c r="M45" s="312">
        <f t="shared" si="5"/>
        <v>0</v>
      </c>
    </row>
    <row r="46" spans="1:13" ht="15.75" customHeight="1">
      <c r="A46" s="318"/>
      <c r="B46" s="318"/>
      <c r="C46" s="320"/>
      <c r="D46" s="320"/>
      <c r="E46" s="320"/>
      <c r="F46" s="320"/>
      <c r="G46" s="311" t="s">
        <v>2417</v>
      </c>
      <c r="H46" s="308">
        <f t="shared" si="2"/>
        <v>0</v>
      </c>
      <c r="I46" s="312">
        <f t="shared" si="3"/>
        <v>0</v>
      </c>
      <c r="J46" s="309"/>
      <c r="K46" s="313" t="s">
        <v>2481</v>
      </c>
      <c r="L46" s="308">
        <f t="shared" si="4"/>
        <v>0</v>
      </c>
      <c r="M46" s="312">
        <f t="shared" si="5"/>
        <v>0</v>
      </c>
    </row>
    <row r="47" spans="1:13" ht="15.75" customHeight="1">
      <c r="A47" s="318"/>
      <c r="B47" s="318"/>
      <c r="C47" s="320"/>
      <c r="D47" s="320"/>
      <c r="E47" s="320"/>
      <c r="F47" s="320"/>
      <c r="G47" s="311" t="s">
        <v>2418</v>
      </c>
      <c r="H47" s="308">
        <f t="shared" si="2"/>
        <v>1</v>
      </c>
      <c r="I47" s="312">
        <f t="shared" si="3"/>
        <v>0.037037037037037035</v>
      </c>
      <c r="J47" s="309"/>
      <c r="K47" s="313" t="s">
        <v>2418</v>
      </c>
      <c r="L47" s="308">
        <f t="shared" si="4"/>
        <v>1</v>
      </c>
      <c r="M47" s="312">
        <f t="shared" si="5"/>
        <v>0.037037037037037035</v>
      </c>
    </row>
    <row r="48" spans="1:13" ht="15.75" customHeight="1">
      <c r="A48" s="318"/>
      <c r="B48" s="318"/>
      <c r="C48" s="320"/>
      <c r="D48" s="320"/>
      <c r="E48" s="320"/>
      <c r="F48" s="320"/>
      <c r="G48" s="311" t="s">
        <v>2419</v>
      </c>
      <c r="H48" s="308">
        <f>SUM(H41:H47)</f>
        <v>27</v>
      </c>
      <c r="I48" s="312">
        <f t="shared" si="3"/>
        <v>1</v>
      </c>
      <c r="J48" s="309"/>
      <c r="K48" s="313" t="s">
        <v>2419</v>
      </c>
      <c r="L48" s="308">
        <f>SUM(L41:L47)</f>
        <v>27</v>
      </c>
      <c r="M48" s="312">
        <f t="shared" si="5"/>
        <v>1</v>
      </c>
    </row>
    <row r="49" spans="2:13" s="5" customFormat="1" ht="16.5">
      <c r="B49" s="2"/>
      <c r="F49" s="454" t="s">
        <v>2494</v>
      </c>
      <c r="G49" s="454"/>
      <c r="H49" s="454"/>
      <c r="I49" s="454"/>
      <c r="J49" s="454"/>
      <c r="K49" s="454"/>
      <c r="L49" s="454"/>
      <c r="M49" s="454"/>
    </row>
    <row r="50" spans="1:14" s="7" customFormat="1" ht="16.5">
      <c r="A50" s="430" t="s">
        <v>5</v>
      </c>
      <c r="B50" s="430"/>
      <c r="C50" s="430"/>
      <c r="D50" s="430"/>
      <c r="E50" s="430"/>
      <c r="F50" s="430"/>
      <c r="G50" s="449" t="s">
        <v>2420</v>
      </c>
      <c r="H50" s="449"/>
      <c r="I50" s="449"/>
      <c r="J50" s="449"/>
      <c r="K50" s="449"/>
      <c r="L50" s="449"/>
      <c r="M50" s="449"/>
      <c r="N50" s="5"/>
    </row>
    <row r="51" spans="1:14" ht="16.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4" spans="1:13" ht="16.5">
      <c r="A54" s="430" t="s">
        <v>2463</v>
      </c>
      <c r="B54" s="430"/>
      <c r="C54" s="430"/>
      <c r="G54" s="449" t="s">
        <v>2462</v>
      </c>
      <c r="H54" s="449"/>
      <c r="I54" s="449"/>
      <c r="J54" s="449"/>
      <c r="K54" s="449"/>
      <c r="L54" s="449"/>
      <c r="M54" s="449"/>
    </row>
  </sheetData>
  <sheetProtection/>
  <mergeCells count="25">
    <mergeCell ref="G50:M50"/>
    <mergeCell ref="M9:M10"/>
    <mergeCell ref="G9:H9"/>
    <mergeCell ref="A7:N7"/>
    <mergeCell ref="A9:A10"/>
    <mergeCell ref="C9:D10"/>
    <mergeCell ref="G39:I39"/>
    <mergeCell ref="K39:M39"/>
    <mergeCell ref="F49:M49"/>
    <mergeCell ref="A54:C54"/>
    <mergeCell ref="G54:M54"/>
    <mergeCell ref="A50:C50"/>
    <mergeCell ref="B9:B10"/>
    <mergeCell ref="D50:F50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G11:G37">
    <cfRule type="cellIs" priority="3" dxfId="0" operator="equal" stopIfTrue="1">
      <formula>0</formula>
    </cfRule>
  </conditionalFormatting>
  <conditionalFormatting sqref="I11:I37">
    <cfRule type="cellIs" priority="2" dxfId="0" operator="equal" stopIfTrue="1">
      <formula>0</formula>
    </cfRule>
  </conditionalFormatting>
  <conditionalFormatting sqref="K11:K37">
    <cfRule type="cellIs" priority="1" dxfId="0" operator="equal" stopIfTrue="1">
      <formula>0</formula>
    </cfRule>
  </conditionalFormatting>
  <printOptions/>
  <pageMargins left="0.2" right="0.17" top="0.26" bottom="0.23" header="0.3" footer="0.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zoomScalePageLayoutView="0" workbookViewId="0" topLeftCell="A10">
      <selection activeCell="P33" sqref="P33"/>
    </sheetView>
  </sheetViews>
  <sheetFormatPr defaultColWidth="9.140625" defaultRowHeight="12.75"/>
  <cols>
    <col min="1" max="1" width="4.28125" style="2" customWidth="1"/>
    <col min="2" max="2" width="10.00390625" style="2" customWidth="1"/>
    <col min="3" max="3" width="14.421875" style="2" customWidth="1"/>
    <col min="4" max="4" width="8.00390625" style="2" customWidth="1"/>
    <col min="5" max="5" width="9.57421875" style="2" customWidth="1"/>
    <col min="6" max="6" width="10.140625" style="2" customWidth="1"/>
    <col min="7" max="8" width="6.140625" style="2" customWidth="1"/>
    <col min="9" max="9" width="7.140625" style="2" customWidth="1"/>
    <col min="10" max="10" width="5.7109375" style="2" customWidth="1"/>
    <col min="11" max="11" width="6.8515625" style="2" customWidth="1"/>
    <col min="12" max="12" width="6.421875" style="2" customWidth="1"/>
    <col min="13" max="13" width="7.28125" style="2" customWidth="1"/>
    <col min="14" max="14" width="10.28125" style="2" customWidth="1"/>
    <col min="15" max="15" width="9.140625" style="2" customWidth="1"/>
    <col min="16" max="16" width="20.28125" style="2" bestFit="1" customWidth="1"/>
    <col min="17" max="16384" width="9.140625" style="2" customWidth="1"/>
  </cols>
  <sheetData>
    <row r="1" ht="21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66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2" ht="24.75" customHeight="1">
      <c r="A11" s="273">
        <v>1</v>
      </c>
      <c r="B11" s="303">
        <v>172146429</v>
      </c>
      <c r="C11" s="274" t="s">
        <v>424</v>
      </c>
      <c r="D11" s="381" t="s">
        <v>638</v>
      </c>
      <c r="E11" s="276" t="s">
        <v>741</v>
      </c>
      <c r="F11" s="277" t="s">
        <v>730</v>
      </c>
      <c r="G11" s="278">
        <v>98</v>
      </c>
      <c r="H11" s="314" t="str">
        <f aca="true" t="shared" si="0" ref="H11:L20">IF(G11&gt;=90,"X SẮC",IF(G11&gt;=80,"TỐT",IF(G11&gt;=70,"KHÁ",IF(G11&gt;=60,"TB KHÁ",IF(G11&gt;=50,"T. BÌNH",IF(G11&gt;=40,"YẾU","KÉM"))))))</f>
        <v>X SẮC</v>
      </c>
      <c r="I11" s="278">
        <v>98</v>
      </c>
      <c r="J11" s="314" t="str">
        <f t="shared" si="0"/>
        <v>X SẮC</v>
      </c>
      <c r="K11" s="278">
        <f>(G11+I11)/2</f>
        <v>98</v>
      </c>
      <c r="L11" s="314" t="str">
        <f t="shared" si="0"/>
        <v>X SẮC</v>
      </c>
      <c r="M11" s="279"/>
      <c r="P11" s="32"/>
      <c r="Q11" s="232"/>
      <c r="R11" s="233"/>
      <c r="S11" s="235"/>
      <c r="T11" s="231"/>
      <c r="U11" s="231"/>
      <c r="V11" s="231"/>
    </row>
    <row r="12" spans="1:22" ht="24.75" customHeight="1">
      <c r="A12" s="280">
        <v>2</v>
      </c>
      <c r="B12" s="304">
        <v>172146430</v>
      </c>
      <c r="C12" s="281" t="s">
        <v>742</v>
      </c>
      <c r="D12" s="382" t="s">
        <v>743</v>
      </c>
      <c r="E12" s="283" t="s">
        <v>744</v>
      </c>
      <c r="F12" s="284" t="s">
        <v>730</v>
      </c>
      <c r="G12" s="285">
        <v>95</v>
      </c>
      <c r="H12" s="315" t="str">
        <f t="shared" si="0"/>
        <v>X SẮC</v>
      </c>
      <c r="I12" s="285">
        <v>93</v>
      </c>
      <c r="J12" s="315" t="str">
        <f t="shared" si="0"/>
        <v>X SẮC</v>
      </c>
      <c r="K12" s="285">
        <f aca="true" t="shared" si="1" ref="K12:K20">(G12+I12)/2</f>
        <v>94</v>
      </c>
      <c r="L12" s="315" t="str">
        <f t="shared" si="0"/>
        <v>X SẮC</v>
      </c>
      <c r="M12" s="286"/>
      <c r="P12" s="32"/>
      <c r="Q12" s="232"/>
      <c r="R12" s="233"/>
      <c r="S12" s="234"/>
      <c r="T12" s="231"/>
      <c r="U12" s="231"/>
      <c r="V12" s="231"/>
    </row>
    <row r="13" spans="1:22" ht="24.75" customHeight="1">
      <c r="A13" s="280">
        <v>3</v>
      </c>
      <c r="B13" s="304">
        <v>172116435</v>
      </c>
      <c r="C13" s="281" t="s">
        <v>729</v>
      </c>
      <c r="D13" s="382" t="s">
        <v>248</v>
      </c>
      <c r="E13" s="283" t="s">
        <v>463</v>
      </c>
      <c r="F13" s="284" t="s">
        <v>730</v>
      </c>
      <c r="G13" s="285">
        <v>95</v>
      </c>
      <c r="H13" s="315" t="str">
        <f t="shared" si="0"/>
        <v>X SẮC</v>
      </c>
      <c r="I13" s="285">
        <v>98</v>
      </c>
      <c r="J13" s="315" t="str">
        <f t="shared" si="0"/>
        <v>X SẮC</v>
      </c>
      <c r="K13" s="285">
        <f t="shared" si="1"/>
        <v>96.5</v>
      </c>
      <c r="L13" s="315" t="str">
        <f t="shared" si="0"/>
        <v>X SẮC</v>
      </c>
      <c r="M13" s="286"/>
      <c r="P13" s="32"/>
      <c r="Q13" s="232"/>
      <c r="R13" s="233"/>
      <c r="S13" s="235"/>
      <c r="T13" s="231"/>
      <c r="U13" s="231"/>
      <c r="V13" s="231"/>
    </row>
    <row r="14" spans="1:22" ht="24.75" customHeight="1">
      <c r="A14" s="280">
        <v>4</v>
      </c>
      <c r="B14" s="304">
        <v>172116436</v>
      </c>
      <c r="C14" s="281" t="s">
        <v>731</v>
      </c>
      <c r="D14" s="382" t="s">
        <v>248</v>
      </c>
      <c r="E14" s="283" t="s">
        <v>732</v>
      </c>
      <c r="F14" s="284" t="s">
        <v>730</v>
      </c>
      <c r="G14" s="285">
        <v>85</v>
      </c>
      <c r="H14" s="315" t="str">
        <f t="shared" si="0"/>
        <v>TỐT</v>
      </c>
      <c r="I14" s="285">
        <v>90</v>
      </c>
      <c r="J14" s="315" t="str">
        <f t="shared" si="0"/>
        <v>X SẮC</v>
      </c>
      <c r="K14" s="285">
        <f t="shared" si="1"/>
        <v>87.5</v>
      </c>
      <c r="L14" s="315" t="str">
        <f t="shared" si="0"/>
        <v>TỐT</v>
      </c>
      <c r="M14" s="286"/>
      <c r="P14" s="32"/>
      <c r="Q14" s="232"/>
      <c r="R14" s="233"/>
      <c r="S14" s="235"/>
      <c r="T14" s="231"/>
      <c r="U14" s="231"/>
      <c r="V14" s="231"/>
    </row>
    <row r="15" spans="1:22" ht="24.75" customHeight="1">
      <c r="A15" s="280">
        <v>5</v>
      </c>
      <c r="B15" s="304">
        <v>172146431</v>
      </c>
      <c r="C15" s="281" t="s">
        <v>745</v>
      </c>
      <c r="D15" s="382" t="s">
        <v>122</v>
      </c>
      <c r="E15" s="283" t="s">
        <v>746</v>
      </c>
      <c r="F15" s="284" t="s">
        <v>730</v>
      </c>
      <c r="G15" s="285">
        <v>95</v>
      </c>
      <c r="H15" s="315" t="str">
        <f t="shared" si="0"/>
        <v>X SẮC</v>
      </c>
      <c r="I15" s="285">
        <v>93</v>
      </c>
      <c r="J15" s="315" t="str">
        <f t="shared" si="0"/>
        <v>X SẮC</v>
      </c>
      <c r="K15" s="285">
        <f t="shared" si="1"/>
        <v>94</v>
      </c>
      <c r="L15" s="315" t="str">
        <f t="shared" si="0"/>
        <v>X SẮC</v>
      </c>
      <c r="M15" s="286"/>
      <c r="P15" s="32"/>
      <c r="Q15" s="232"/>
      <c r="R15" s="233"/>
      <c r="S15" s="235"/>
      <c r="T15" s="231"/>
      <c r="U15" s="231"/>
      <c r="V15" s="231"/>
    </row>
    <row r="16" spans="1:22" ht="24.75" customHeight="1">
      <c r="A16" s="280">
        <v>6</v>
      </c>
      <c r="B16" s="304">
        <v>172126448</v>
      </c>
      <c r="C16" s="281" t="s">
        <v>740</v>
      </c>
      <c r="D16" s="382" t="s">
        <v>168</v>
      </c>
      <c r="E16" s="283" t="s">
        <v>485</v>
      </c>
      <c r="F16" s="284" t="s">
        <v>730</v>
      </c>
      <c r="G16" s="285">
        <v>90</v>
      </c>
      <c r="H16" s="315" t="str">
        <f t="shared" si="0"/>
        <v>X SẮC</v>
      </c>
      <c r="I16" s="285">
        <v>75</v>
      </c>
      <c r="J16" s="315" t="str">
        <f t="shared" si="0"/>
        <v>KHÁ</v>
      </c>
      <c r="K16" s="285">
        <f t="shared" si="1"/>
        <v>82.5</v>
      </c>
      <c r="L16" s="315" t="str">
        <f t="shared" si="0"/>
        <v>TỐT</v>
      </c>
      <c r="M16" s="286"/>
      <c r="P16" s="32"/>
      <c r="Q16" s="232"/>
      <c r="R16" s="233"/>
      <c r="S16" s="235"/>
      <c r="T16" s="231"/>
      <c r="U16" s="231"/>
      <c r="V16" s="231"/>
    </row>
    <row r="17" spans="1:22" ht="24.75" customHeight="1">
      <c r="A17" s="280">
        <v>7</v>
      </c>
      <c r="B17" s="304">
        <v>172116437</v>
      </c>
      <c r="C17" s="281" t="s">
        <v>733</v>
      </c>
      <c r="D17" s="382" t="s">
        <v>112</v>
      </c>
      <c r="E17" s="283" t="s">
        <v>734</v>
      </c>
      <c r="F17" s="284" t="s">
        <v>730</v>
      </c>
      <c r="G17" s="285">
        <v>85</v>
      </c>
      <c r="H17" s="315" t="str">
        <f t="shared" si="0"/>
        <v>TỐT</v>
      </c>
      <c r="I17" s="285">
        <v>70</v>
      </c>
      <c r="J17" s="315" t="str">
        <f t="shared" si="0"/>
        <v>KHÁ</v>
      </c>
      <c r="K17" s="285">
        <f t="shared" si="1"/>
        <v>77.5</v>
      </c>
      <c r="L17" s="315" t="str">
        <f t="shared" si="0"/>
        <v>KHÁ</v>
      </c>
      <c r="M17" s="286"/>
      <c r="P17" s="32"/>
      <c r="Q17" s="232"/>
      <c r="R17" s="233"/>
      <c r="S17" s="235"/>
      <c r="T17" s="231"/>
      <c r="U17" s="231"/>
      <c r="V17" s="231"/>
    </row>
    <row r="18" spans="1:22" ht="24.75" customHeight="1">
      <c r="A18" s="280">
        <v>8</v>
      </c>
      <c r="B18" s="304">
        <v>172146432</v>
      </c>
      <c r="C18" s="281" t="s">
        <v>747</v>
      </c>
      <c r="D18" s="382" t="s">
        <v>82</v>
      </c>
      <c r="E18" s="283" t="s">
        <v>748</v>
      </c>
      <c r="F18" s="284" t="s">
        <v>730</v>
      </c>
      <c r="G18" s="285">
        <v>100</v>
      </c>
      <c r="H18" s="315" t="str">
        <f t="shared" si="0"/>
        <v>X SẮC</v>
      </c>
      <c r="I18" s="285">
        <v>100</v>
      </c>
      <c r="J18" s="315" t="str">
        <f t="shared" si="0"/>
        <v>X SẮC</v>
      </c>
      <c r="K18" s="285">
        <f t="shared" si="1"/>
        <v>100</v>
      </c>
      <c r="L18" s="315" t="str">
        <f t="shared" si="0"/>
        <v>X SẮC</v>
      </c>
      <c r="M18" s="286"/>
      <c r="P18" s="32"/>
      <c r="Q18" s="232"/>
      <c r="R18" s="233"/>
      <c r="S18" s="235"/>
      <c r="T18" s="231"/>
      <c r="U18" s="231"/>
      <c r="V18" s="231"/>
    </row>
    <row r="19" spans="1:22" ht="24.75" customHeight="1">
      <c r="A19" s="280">
        <v>9</v>
      </c>
      <c r="B19" s="304">
        <v>172116440</v>
      </c>
      <c r="C19" s="281" t="s">
        <v>175</v>
      </c>
      <c r="D19" s="382" t="s">
        <v>589</v>
      </c>
      <c r="E19" s="283" t="s">
        <v>737</v>
      </c>
      <c r="F19" s="284" t="s">
        <v>730</v>
      </c>
      <c r="G19" s="285">
        <v>95</v>
      </c>
      <c r="H19" s="315" t="str">
        <f t="shared" si="0"/>
        <v>X SẮC</v>
      </c>
      <c r="I19" s="285">
        <v>95</v>
      </c>
      <c r="J19" s="315" t="str">
        <f t="shared" si="0"/>
        <v>X SẮC</v>
      </c>
      <c r="K19" s="285">
        <f t="shared" si="1"/>
        <v>95</v>
      </c>
      <c r="L19" s="315" t="str">
        <f t="shared" si="0"/>
        <v>X SẮC</v>
      </c>
      <c r="M19" s="286"/>
      <c r="P19" s="32"/>
      <c r="Q19" s="232"/>
      <c r="R19" s="233"/>
      <c r="S19" s="234"/>
      <c r="T19" s="231"/>
      <c r="U19" s="231"/>
      <c r="V19" s="231"/>
    </row>
    <row r="20" spans="1:13" ht="24.75" customHeight="1">
      <c r="A20" s="298">
        <v>10</v>
      </c>
      <c r="B20" s="307">
        <v>172116441</v>
      </c>
      <c r="C20" s="299" t="s">
        <v>738</v>
      </c>
      <c r="D20" s="383" t="s">
        <v>273</v>
      </c>
      <c r="E20" s="301" t="s">
        <v>739</v>
      </c>
      <c r="F20" s="302" t="s">
        <v>730</v>
      </c>
      <c r="G20" s="296">
        <v>98</v>
      </c>
      <c r="H20" s="317" t="str">
        <f t="shared" si="0"/>
        <v>X SẮC</v>
      </c>
      <c r="I20" s="296">
        <v>95</v>
      </c>
      <c r="J20" s="317" t="str">
        <f t="shared" si="0"/>
        <v>X SẮC</v>
      </c>
      <c r="K20" s="296">
        <f t="shared" si="1"/>
        <v>96.5</v>
      </c>
      <c r="L20" s="317" t="str">
        <f t="shared" si="0"/>
        <v>X SẮC</v>
      </c>
      <c r="M20" s="297"/>
    </row>
    <row r="21" spans="1:14" ht="11.25" customHeight="1">
      <c r="A21" s="318"/>
      <c r="B21" s="319"/>
      <c r="C21" s="319"/>
      <c r="D21" s="319"/>
      <c r="E21" s="319"/>
      <c r="F21" s="319"/>
      <c r="G21" s="320"/>
      <c r="H21" s="320"/>
      <c r="I21" s="320"/>
      <c r="J21" s="320"/>
      <c r="K21" s="320"/>
      <c r="L21" s="320"/>
      <c r="M21" s="320"/>
      <c r="N21" s="4"/>
    </row>
    <row r="22" spans="1:13" ht="16.5">
      <c r="A22" s="318"/>
      <c r="B22" s="318"/>
      <c r="C22" s="320"/>
      <c r="D22" s="320"/>
      <c r="E22" s="320"/>
      <c r="F22" s="320"/>
      <c r="G22" s="451" t="s">
        <v>2480</v>
      </c>
      <c r="H22" s="452"/>
      <c r="I22" s="453"/>
      <c r="J22" s="322"/>
      <c r="K22" s="451" t="s">
        <v>2482</v>
      </c>
      <c r="L22" s="452"/>
      <c r="M22" s="453"/>
    </row>
    <row r="23" spans="1:13" ht="16.5">
      <c r="A23" s="318"/>
      <c r="B23" s="318"/>
      <c r="C23" s="320"/>
      <c r="D23" s="320"/>
      <c r="E23" s="320"/>
      <c r="F23" s="320"/>
      <c r="G23" s="311" t="s">
        <v>2412</v>
      </c>
      <c r="H23" s="308" t="s">
        <v>2413</v>
      </c>
      <c r="I23" s="308" t="s">
        <v>4</v>
      </c>
      <c r="J23" s="309"/>
      <c r="K23" s="313" t="s">
        <v>2412</v>
      </c>
      <c r="L23" s="308" t="s">
        <v>2413</v>
      </c>
      <c r="M23" s="308" t="s">
        <v>4</v>
      </c>
    </row>
    <row r="24" spans="1:13" ht="15.75" customHeight="1">
      <c r="A24" s="318"/>
      <c r="B24" s="318"/>
      <c r="C24" s="320"/>
      <c r="D24" s="320"/>
      <c r="E24" s="320"/>
      <c r="F24" s="320"/>
      <c r="G24" s="311" t="s">
        <v>1522</v>
      </c>
      <c r="H24" s="308">
        <f>COUNTIF($J$11:$J$20,G24)</f>
        <v>8</v>
      </c>
      <c r="I24" s="312">
        <f>H24/$H$31</f>
        <v>0.8</v>
      </c>
      <c r="J24" s="309"/>
      <c r="K24" s="313" t="s">
        <v>1522</v>
      </c>
      <c r="L24" s="308">
        <f>COUNTIF($L$11:$L$20,K24)</f>
        <v>7</v>
      </c>
      <c r="M24" s="312">
        <f>L24/$L$31</f>
        <v>0.7</v>
      </c>
    </row>
    <row r="25" spans="1:13" ht="15.75" customHeight="1">
      <c r="A25" s="318"/>
      <c r="B25" s="318"/>
      <c r="C25" s="320"/>
      <c r="D25" s="320"/>
      <c r="E25" s="320"/>
      <c r="F25" s="320"/>
      <c r="G25" s="311" t="s">
        <v>1523</v>
      </c>
      <c r="H25" s="308">
        <f aca="true" t="shared" si="2" ref="H25:H30">COUNTIF($J$11:$J$20,G25)</f>
        <v>0</v>
      </c>
      <c r="I25" s="312">
        <f aca="true" t="shared" si="3" ref="I25:I31">H25/$H$31</f>
        <v>0</v>
      </c>
      <c r="J25" s="309"/>
      <c r="K25" s="313" t="s">
        <v>1523</v>
      </c>
      <c r="L25" s="308">
        <f aca="true" t="shared" si="4" ref="L25:L30">COUNTIF($L$11:$L$20,K25)</f>
        <v>2</v>
      </c>
      <c r="M25" s="312">
        <f aca="true" t="shared" si="5" ref="M25:M31">L25/$L$31</f>
        <v>0.2</v>
      </c>
    </row>
    <row r="26" spans="1:13" ht="15.75" customHeight="1">
      <c r="A26" s="318"/>
      <c r="B26" s="318"/>
      <c r="C26" s="320"/>
      <c r="D26" s="320"/>
      <c r="E26" s="320"/>
      <c r="F26" s="320"/>
      <c r="G26" s="311" t="s">
        <v>2414</v>
      </c>
      <c r="H26" s="308">
        <f t="shared" si="2"/>
        <v>2</v>
      </c>
      <c r="I26" s="312">
        <f t="shared" si="3"/>
        <v>0.2</v>
      </c>
      <c r="J26" s="309"/>
      <c r="K26" s="313" t="s">
        <v>2414</v>
      </c>
      <c r="L26" s="308">
        <f t="shared" si="4"/>
        <v>1</v>
      </c>
      <c r="M26" s="312">
        <f t="shared" si="5"/>
        <v>0.1</v>
      </c>
    </row>
    <row r="27" spans="1:13" ht="15.75" customHeight="1">
      <c r="A27" s="318"/>
      <c r="B27" s="318"/>
      <c r="C27" s="320"/>
      <c r="D27" s="320"/>
      <c r="E27" s="320"/>
      <c r="F27" s="320"/>
      <c r="G27" s="311" t="s">
        <v>2415</v>
      </c>
      <c r="H27" s="308">
        <f t="shared" si="2"/>
        <v>0</v>
      </c>
      <c r="I27" s="312">
        <f t="shared" si="3"/>
        <v>0</v>
      </c>
      <c r="J27" s="309"/>
      <c r="K27" s="313" t="s">
        <v>2415</v>
      </c>
      <c r="L27" s="308">
        <f t="shared" si="4"/>
        <v>0</v>
      </c>
      <c r="M27" s="312">
        <f t="shared" si="5"/>
        <v>0</v>
      </c>
    </row>
    <row r="28" spans="1:13" ht="15.75" customHeight="1">
      <c r="A28" s="318"/>
      <c r="B28" s="318"/>
      <c r="C28" s="320"/>
      <c r="D28" s="320"/>
      <c r="E28" s="320"/>
      <c r="F28" s="320"/>
      <c r="G28" s="311" t="s">
        <v>2416</v>
      </c>
      <c r="H28" s="308">
        <f t="shared" si="2"/>
        <v>0</v>
      </c>
      <c r="I28" s="312">
        <f t="shared" si="3"/>
        <v>0</v>
      </c>
      <c r="J28" s="309"/>
      <c r="K28" s="313" t="s">
        <v>2416</v>
      </c>
      <c r="L28" s="308">
        <f t="shared" si="4"/>
        <v>0</v>
      </c>
      <c r="M28" s="312">
        <f t="shared" si="5"/>
        <v>0</v>
      </c>
    </row>
    <row r="29" spans="1:13" ht="15.75" customHeight="1">
      <c r="A29" s="318"/>
      <c r="B29" s="318"/>
      <c r="C29" s="320"/>
      <c r="D29" s="320"/>
      <c r="E29" s="320"/>
      <c r="F29" s="320"/>
      <c r="G29" s="311" t="s">
        <v>2417</v>
      </c>
      <c r="H29" s="308">
        <f t="shared" si="2"/>
        <v>0</v>
      </c>
      <c r="I29" s="312">
        <f t="shared" si="3"/>
        <v>0</v>
      </c>
      <c r="J29" s="309"/>
      <c r="K29" s="313" t="s">
        <v>2417</v>
      </c>
      <c r="L29" s="308">
        <f t="shared" si="4"/>
        <v>0</v>
      </c>
      <c r="M29" s="312">
        <f t="shared" si="5"/>
        <v>0</v>
      </c>
    </row>
    <row r="30" spans="1:13" ht="15.75" customHeight="1">
      <c r="A30" s="318"/>
      <c r="B30" s="318"/>
      <c r="C30" s="320"/>
      <c r="D30" s="320"/>
      <c r="E30" s="320"/>
      <c r="F30" s="320"/>
      <c r="G30" s="311" t="s">
        <v>2418</v>
      </c>
      <c r="H30" s="308">
        <f t="shared" si="2"/>
        <v>0</v>
      </c>
      <c r="I30" s="312">
        <f t="shared" si="3"/>
        <v>0</v>
      </c>
      <c r="J30" s="309"/>
      <c r="K30" s="313" t="s">
        <v>2418</v>
      </c>
      <c r="L30" s="308">
        <f t="shared" si="4"/>
        <v>0</v>
      </c>
      <c r="M30" s="312">
        <f t="shared" si="5"/>
        <v>0</v>
      </c>
    </row>
    <row r="31" spans="1:13" ht="15.75" customHeight="1">
      <c r="A31" s="318"/>
      <c r="B31" s="318"/>
      <c r="C31" s="320"/>
      <c r="D31" s="320"/>
      <c r="E31" s="320"/>
      <c r="F31" s="320"/>
      <c r="G31" s="311" t="s">
        <v>2419</v>
      </c>
      <c r="H31" s="308">
        <f>SUM(H24:H30)</f>
        <v>10</v>
      </c>
      <c r="I31" s="312">
        <f t="shared" si="3"/>
        <v>1</v>
      </c>
      <c r="J31" s="309"/>
      <c r="K31" s="313" t="s">
        <v>2419</v>
      </c>
      <c r="L31" s="308">
        <f>SUM(L24:L30)</f>
        <v>10</v>
      </c>
      <c r="M31" s="312">
        <f t="shared" si="5"/>
        <v>1</v>
      </c>
    </row>
    <row r="32" spans="2:13" s="5" customFormat="1" ht="16.5">
      <c r="B32" s="2"/>
      <c r="F32" s="454" t="s">
        <v>2494</v>
      </c>
      <c r="G32" s="454"/>
      <c r="H32" s="454"/>
      <c r="I32" s="454"/>
      <c r="J32" s="454"/>
      <c r="K32" s="454"/>
      <c r="L32" s="454"/>
      <c r="M32" s="454"/>
    </row>
    <row r="33" spans="1:14" s="7" customFormat="1" ht="16.5">
      <c r="A33" s="430" t="s">
        <v>5</v>
      </c>
      <c r="B33" s="430"/>
      <c r="C33" s="430"/>
      <c r="D33" s="430"/>
      <c r="E33" s="430"/>
      <c r="F33" s="430"/>
      <c r="G33" s="449" t="s">
        <v>2420</v>
      </c>
      <c r="H33" s="449"/>
      <c r="I33" s="449"/>
      <c r="J33" s="449"/>
      <c r="K33" s="449"/>
      <c r="L33" s="449"/>
      <c r="M33" s="449"/>
      <c r="N33" s="5"/>
    </row>
    <row r="34" spans="1:14" ht="16.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7" spans="1:13" ht="16.5">
      <c r="A37" s="430" t="s">
        <v>2463</v>
      </c>
      <c r="B37" s="430"/>
      <c r="C37" s="430"/>
      <c r="G37" s="449" t="s">
        <v>2462</v>
      </c>
      <c r="H37" s="449"/>
      <c r="I37" s="449"/>
      <c r="J37" s="449"/>
      <c r="K37" s="449"/>
      <c r="L37" s="449"/>
      <c r="M37" s="449"/>
    </row>
  </sheetData>
  <sheetProtection/>
  <mergeCells count="25">
    <mergeCell ref="C9:D10"/>
    <mergeCell ref="A37:C37"/>
    <mergeCell ref="G37:M37"/>
    <mergeCell ref="A33:C33"/>
    <mergeCell ref="B9:B10"/>
    <mergeCell ref="D33:F33"/>
    <mergeCell ref="G33:M33"/>
    <mergeCell ref="M9:M10"/>
    <mergeCell ref="G22:I22"/>
    <mergeCell ref="A2:D2"/>
    <mergeCell ref="A3:D3"/>
    <mergeCell ref="A5:N5"/>
    <mergeCell ref="A6:N6"/>
    <mergeCell ref="E2:M2"/>
    <mergeCell ref="E3:M3"/>
    <mergeCell ref="A7:N7"/>
    <mergeCell ref="E9:E10"/>
    <mergeCell ref="F9:F10"/>
    <mergeCell ref="F32:M32"/>
    <mergeCell ref="I9:J9"/>
    <mergeCell ref="K9:L9"/>
    <mergeCell ref="K22:M22"/>
    <mergeCell ref="G9:H9"/>
    <mergeCell ref="A8:M8"/>
    <mergeCell ref="A9:A10"/>
  </mergeCells>
  <conditionalFormatting sqref="G11:G20 I11:I20 K11:K20">
    <cfRule type="cellIs" priority="3" dxfId="0" operator="equal" stopIfTrue="1">
      <formula>0</formula>
    </cfRule>
  </conditionalFormatting>
  <printOptions/>
  <pageMargins left="0.2" right="0.17" top="0.28" bottom="0.23" header="0.22" footer="0.2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6"/>
  <sheetViews>
    <sheetView zoomScale="75" zoomScaleNormal="75" zoomScalePageLayoutView="0" workbookViewId="0" topLeftCell="A12">
      <selection activeCell="K31" sqref="K31:M31"/>
    </sheetView>
  </sheetViews>
  <sheetFormatPr defaultColWidth="9.140625" defaultRowHeight="12.75"/>
  <cols>
    <col min="1" max="1" width="3.28125" style="2" customWidth="1"/>
    <col min="2" max="2" width="9.7109375" style="2" customWidth="1"/>
    <col min="3" max="3" width="13.140625" style="2" customWidth="1"/>
    <col min="4" max="4" width="6.7109375" style="2" customWidth="1"/>
    <col min="5" max="5" width="8.8515625" style="2" customWidth="1"/>
    <col min="6" max="6" width="11.28125" style="2" customWidth="1"/>
    <col min="7" max="7" width="7.00390625" style="2" customWidth="1"/>
    <col min="8" max="8" width="5.8515625" style="2" customWidth="1"/>
    <col min="9" max="9" width="7.00390625" style="2" customWidth="1"/>
    <col min="10" max="10" width="6.00390625" style="2" customWidth="1"/>
    <col min="11" max="11" width="7.8515625" style="2" customWidth="1"/>
    <col min="12" max="12" width="7.00390625" style="2" customWidth="1"/>
    <col min="13" max="13" width="7.140625" style="2" customWidth="1"/>
    <col min="14" max="14" width="10.28125" style="2" customWidth="1"/>
    <col min="15" max="15" width="11.57421875" style="2" bestFit="1" customWidth="1"/>
    <col min="16" max="16" width="16.00390625" style="2" bestFit="1" customWidth="1"/>
    <col min="17" max="17" width="9.140625" style="2" customWidth="1"/>
    <col min="18" max="18" width="14.8515625" style="2" bestFit="1" customWidth="1"/>
    <col min="19" max="22" width="9.140625" style="2" customWidth="1"/>
    <col min="23" max="23" width="13.140625" style="2" bestFit="1" customWidth="1"/>
    <col min="24" max="16384" width="9.140625" style="2" customWidth="1"/>
  </cols>
  <sheetData>
    <row r="1" ht="13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47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6" t="s">
        <v>2411</v>
      </c>
    </row>
    <row r="10" spans="1:13" s="5" customFormat="1" ht="14.25" customHeight="1">
      <c r="A10" s="447"/>
      <c r="B10" s="450"/>
      <c r="C10" s="447"/>
      <c r="D10" s="447"/>
      <c r="E10" s="447"/>
      <c r="F10" s="447"/>
      <c r="G10" s="6" t="s">
        <v>2402</v>
      </c>
      <c r="H10" s="6" t="s">
        <v>2403</v>
      </c>
      <c r="I10" s="6" t="s">
        <v>2402</v>
      </c>
      <c r="J10" s="6" t="s">
        <v>2403</v>
      </c>
      <c r="K10" s="6" t="s">
        <v>2402</v>
      </c>
      <c r="L10" s="6" t="s">
        <v>2403</v>
      </c>
      <c r="M10" s="446"/>
    </row>
    <row r="11" spans="1:36" ht="19.5" customHeight="1">
      <c r="A11" s="273">
        <v>1</v>
      </c>
      <c r="B11" s="387">
        <v>152523582</v>
      </c>
      <c r="C11" s="274" t="s">
        <v>691</v>
      </c>
      <c r="D11" s="275" t="s">
        <v>93</v>
      </c>
      <c r="E11" s="276" t="s">
        <v>692</v>
      </c>
      <c r="F11" s="384" t="s">
        <v>693</v>
      </c>
      <c r="G11" s="278">
        <v>87</v>
      </c>
      <c r="H11" s="314" t="str">
        <f aca="true" t="shared" si="0" ref="H11:L29">IF(G11&gt;=90,"X SẮC",IF(G11&gt;=80,"TỐT",IF(G11&gt;=70,"KHÁ",IF(G11&gt;=60,"TB KHÁ",IF(G11&gt;=50,"T. BÌNH",IF(G11&gt;=40,"YẾU","KÉM"))))))</f>
        <v>TỐT</v>
      </c>
      <c r="I11" s="278">
        <v>90</v>
      </c>
      <c r="J11" s="314" t="str">
        <f t="shared" si="0"/>
        <v>X SẮC</v>
      </c>
      <c r="K11" s="278">
        <f>(G11+I11)/2</f>
        <v>88.5</v>
      </c>
      <c r="L11" s="314" t="str">
        <f t="shared" si="0"/>
        <v>TỐT</v>
      </c>
      <c r="M11" s="279"/>
      <c r="O11" s="28"/>
      <c r="P11" s="30"/>
      <c r="Q11" s="31"/>
      <c r="R11" s="28"/>
      <c r="S11" s="28"/>
      <c r="T11" s="29"/>
      <c r="U11" s="29"/>
      <c r="V11" s="2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9.5" customHeight="1">
      <c r="A12" s="280">
        <v>2</v>
      </c>
      <c r="B12" s="388">
        <v>162527059</v>
      </c>
      <c r="C12" s="281" t="s">
        <v>694</v>
      </c>
      <c r="D12" s="282" t="s">
        <v>114</v>
      </c>
      <c r="E12" s="283" t="s">
        <v>695</v>
      </c>
      <c r="F12" s="385" t="s">
        <v>693</v>
      </c>
      <c r="G12" s="285">
        <v>84</v>
      </c>
      <c r="H12" s="315" t="str">
        <f t="shared" si="0"/>
        <v>TỐT</v>
      </c>
      <c r="I12" s="285">
        <v>85</v>
      </c>
      <c r="J12" s="315" t="str">
        <f t="shared" si="0"/>
        <v>TỐT</v>
      </c>
      <c r="K12" s="285">
        <f aca="true" t="shared" si="1" ref="K12:K29">(G12+I12)/2</f>
        <v>84.5</v>
      </c>
      <c r="L12" s="315" t="str">
        <f t="shared" si="0"/>
        <v>TỐT</v>
      </c>
      <c r="M12" s="286"/>
      <c r="O12" s="28"/>
      <c r="P12" s="30"/>
      <c r="Q12" s="31"/>
      <c r="R12" s="28"/>
      <c r="S12" s="28"/>
      <c r="T12" s="29"/>
      <c r="U12" s="29"/>
      <c r="V12" s="29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9.5" customHeight="1">
      <c r="A13" s="280">
        <v>3</v>
      </c>
      <c r="B13" s="388">
        <v>172126442</v>
      </c>
      <c r="C13" s="281" t="s">
        <v>696</v>
      </c>
      <c r="D13" s="282" t="s">
        <v>179</v>
      </c>
      <c r="E13" s="283" t="s">
        <v>697</v>
      </c>
      <c r="F13" s="385" t="s">
        <v>693</v>
      </c>
      <c r="G13" s="285">
        <v>87</v>
      </c>
      <c r="H13" s="315" t="str">
        <f t="shared" si="0"/>
        <v>TỐT</v>
      </c>
      <c r="I13" s="285">
        <v>85</v>
      </c>
      <c r="J13" s="315" t="str">
        <f t="shared" si="0"/>
        <v>TỐT</v>
      </c>
      <c r="K13" s="285">
        <f t="shared" si="1"/>
        <v>86</v>
      </c>
      <c r="L13" s="315" t="str">
        <f t="shared" si="0"/>
        <v>TỐT</v>
      </c>
      <c r="M13" s="286"/>
      <c r="O13" s="28"/>
      <c r="P13" s="30"/>
      <c r="Q13" s="31"/>
      <c r="R13" s="28"/>
      <c r="S13" s="28"/>
      <c r="T13" s="29"/>
      <c r="U13" s="29"/>
      <c r="V13" s="29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9.5" customHeight="1">
      <c r="A14" s="280">
        <v>4</v>
      </c>
      <c r="B14" s="388">
        <v>172126443</v>
      </c>
      <c r="C14" s="281" t="s">
        <v>698</v>
      </c>
      <c r="D14" s="282" t="s">
        <v>187</v>
      </c>
      <c r="E14" s="283" t="s">
        <v>348</v>
      </c>
      <c r="F14" s="385" t="s">
        <v>693</v>
      </c>
      <c r="G14" s="285">
        <v>0</v>
      </c>
      <c r="H14" s="315" t="str">
        <f t="shared" si="0"/>
        <v>KÉM</v>
      </c>
      <c r="I14" s="285">
        <v>0</v>
      </c>
      <c r="J14" s="315" t="str">
        <f t="shared" si="0"/>
        <v>KÉM</v>
      </c>
      <c r="K14" s="285">
        <f t="shared" si="1"/>
        <v>0</v>
      </c>
      <c r="L14" s="315" t="str">
        <f t="shared" si="0"/>
        <v>KÉM</v>
      </c>
      <c r="M14" s="286"/>
      <c r="O14" s="28"/>
      <c r="P14" s="30"/>
      <c r="Q14" s="31"/>
      <c r="R14" s="28"/>
      <c r="S14" s="28"/>
      <c r="T14" s="29"/>
      <c r="U14" s="29"/>
      <c r="V14" s="2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9.5" customHeight="1">
      <c r="A15" s="280">
        <v>5</v>
      </c>
      <c r="B15" s="388">
        <v>172126444</v>
      </c>
      <c r="C15" s="281" t="s">
        <v>699</v>
      </c>
      <c r="D15" s="282" t="s">
        <v>337</v>
      </c>
      <c r="E15" s="283" t="s">
        <v>643</v>
      </c>
      <c r="F15" s="385" t="s">
        <v>693</v>
      </c>
      <c r="G15" s="285">
        <v>81</v>
      </c>
      <c r="H15" s="315" t="str">
        <f t="shared" si="0"/>
        <v>TỐT</v>
      </c>
      <c r="I15" s="285">
        <v>85</v>
      </c>
      <c r="J15" s="315" t="str">
        <f t="shared" si="0"/>
        <v>TỐT</v>
      </c>
      <c r="K15" s="285">
        <f t="shared" si="1"/>
        <v>83</v>
      </c>
      <c r="L15" s="315" t="str">
        <f t="shared" si="0"/>
        <v>TỐT</v>
      </c>
      <c r="M15" s="286"/>
      <c r="O15" s="28"/>
      <c r="P15" s="30"/>
      <c r="Q15" s="31"/>
      <c r="R15" s="28"/>
      <c r="S15" s="28"/>
      <c r="T15" s="29"/>
      <c r="U15" s="29"/>
      <c r="V15" s="29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9.5" customHeight="1">
      <c r="A16" s="280">
        <v>6</v>
      </c>
      <c r="B16" s="388">
        <v>172126445</v>
      </c>
      <c r="C16" s="281" t="s">
        <v>700</v>
      </c>
      <c r="D16" s="282" t="s">
        <v>104</v>
      </c>
      <c r="E16" s="283" t="s">
        <v>701</v>
      </c>
      <c r="F16" s="385" t="s">
        <v>693</v>
      </c>
      <c r="G16" s="285">
        <v>88</v>
      </c>
      <c r="H16" s="315" t="str">
        <f t="shared" si="0"/>
        <v>TỐT</v>
      </c>
      <c r="I16" s="285">
        <v>85</v>
      </c>
      <c r="J16" s="315" t="str">
        <f t="shared" si="0"/>
        <v>TỐT</v>
      </c>
      <c r="K16" s="285">
        <f t="shared" si="1"/>
        <v>86.5</v>
      </c>
      <c r="L16" s="315" t="str">
        <f t="shared" si="0"/>
        <v>TỐT</v>
      </c>
      <c r="M16" s="286"/>
      <c r="O16" s="28"/>
      <c r="P16" s="30"/>
      <c r="Q16" s="31"/>
      <c r="R16" s="28"/>
      <c r="S16" s="28"/>
      <c r="T16" s="29"/>
      <c r="U16" s="29"/>
      <c r="V16" s="29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9.5" customHeight="1">
      <c r="A17" s="280">
        <v>7</v>
      </c>
      <c r="B17" s="388">
        <v>172126446</v>
      </c>
      <c r="C17" s="281" t="s">
        <v>702</v>
      </c>
      <c r="D17" s="282" t="s">
        <v>703</v>
      </c>
      <c r="E17" s="283" t="s">
        <v>704</v>
      </c>
      <c r="F17" s="385" t="s">
        <v>693</v>
      </c>
      <c r="G17" s="285">
        <v>90</v>
      </c>
      <c r="H17" s="315" t="str">
        <f t="shared" si="0"/>
        <v>X SẮC</v>
      </c>
      <c r="I17" s="285">
        <v>90</v>
      </c>
      <c r="J17" s="315" t="str">
        <f t="shared" si="0"/>
        <v>X SẮC</v>
      </c>
      <c r="K17" s="285">
        <f t="shared" si="1"/>
        <v>90</v>
      </c>
      <c r="L17" s="315" t="str">
        <f t="shared" si="0"/>
        <v>X SẮC</v>
      </c>
      <c r="M17" s="286"/>
      <c r="O17" s="28"/>
      <c r="P17" s="30"/>
      <c r="Q17" s="31"/>
      <c r="R17" s="28"/>
      <c r="S17" s="28"/>
      <c r="T17" s="29"/>
      <c r="U17" s="29"/>
      <c r="V17" s="29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9.5" customHeight="1">
      <c r="A18" s="280">
        <v>8</v>
      </c>
      <c r="B18" s="388">
        <v>172126447</v>
      </c>
      <c r="C18" s="281" t="s">
        <v>705</v>
      </c>
      <c r="D18" s="282" t="s">
        <v>505</v>
      </c>
      <c r="E18" s="283" t="s">
        <v>706</v>
      </c>
      <c r="F18" s="385" t="s">
        <v>693</v>
      </c>
      <c r="G18" s="285">
        <v>86</v>
      </c>
      <c r="H18" s="315" t="str">
        <f t="shared" si="0"/>
        <v>TỐT</v>
      </c>
      <c r="I18" s="285">
        <v>80</v>
      </c>
      <c r="J18" s="315" t="str">
        <f t="shared" si="0"/>
        <v>TỐT</v>
      </c>
      <c r="K18" s="285">
        <f t="shared" si="1"/>
        <v>83</v>
      </c>
      <c r="L18" s="315" t="str">
        <f t="shared" si="0"/>
        <v>TỐT</v>
      </c>
      <c r="M18" s="286"/>
      <c r="O18" s="28"/>
      <c r="P18" s="30"/>
      <c r="Q18" s="31"/>
      <c r="R18" s="28"/>
      <c r="S18" s="28"/>
      <c r="T18" s="29"/>
      <c r="U18" s="29"/>
      <c r="V18" s="29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9.5" customHeight="1">
      <c r="A19" s="280">
        <v>9</v>
      </c>
      <c r="B19" s="388">
        <v>172126449</v>
      </c>
      <c r="C19" s="281" t="s">
        <v>707</v>
      </c>
      <c r="D19" s="282" t="s">
        <v>162</v>
      </c>
      <c r="E19" s="283" t="s">
        <v>708</v>
      </c>
      <c r="F19" s="385" t="s">
        <v>693</v>
      </c>
      <c r="G19" s="285">
        <v>83</v>
      </c>
      <c r="H19" s="315" t="str">
        <f t="shared" si="0"/>
        <v>TỐT</v>
      </c>
      <c r="I19" s="285">
        <v>80</v>
      </c>
      <c r="J19" s="315" t="str">
        <f t="shared" si="0"/>
        <v>TỐT</v>
      </c>
      <c r="K19" s="285">
        <f t="shared" si="1"/>
        <v>81.5</v>
      </c>
      <c r="L19" s="315" t="str">
        <f t="shared" si="0"/>
        <v>TỐT</v>
      </c>
      <c r="M19" s="286"/>
      <c r="O19" s="28"/>
      <c r="P19" s="30"/>
      <c r="Q19" s="31"/>
      <c r="R19" s="28"/>
      <c r="S19" s="28"/>
      <c r="T19" s="29"/>
      <c r="U19" s="29"/>
      <c r="V19" s="29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9.5" customHeight="1">
      <c r="A20" s="280">
        <v>10</v>
      </c>
      <c r="B20" s="388">
        <v>172126450</v>
      </c>
      <c r="C20" s="281" t="s">
        <v>709</v>
      </c>
      <c r="D20" s="282" t="s">
        <v>333</v>
      </c>
      <c r="E20" s="283" t="s">
        <v>710</v>
      </c>
      <c r="F20" s="385" t="s">
        <v>693</v>
      </c>
      <c r="G20" s="285">
        <v>90</v>
      </c>
      <c r="H20" s="315" t="str">
        <f t="shared" si="0"/>
        <v>X SẮC</v>
      </c>
      <c r="I20" s="285">
        <v>90</v>
      </c>
      <c r="J20" s="315" t="str">
        <f t="shared" si="0"/>
        <v>X SẮC</v>
      </c>
      <c r="K20" s="285">
        <f t="shared" si="1"/>
        <v>90</v>
      </c>
      <c r="L20" s="315" t="str">
        <f t="shared" si="0"/>
        <v>X SẮC</v>
      </c>
      <c r="M20" s="286"/>
      <c r="O20" s="28"/>
      <c r="P20" s="30"/>
      <c r="Q20" s="31"/>
      <c r="R20" s="28"/>
      <c r="S20" s="28"/>
      <c r="T20" s="29"/>
      <c r="U20" s="29"/>
      <c r="V20" s="29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9.5" customHeight="1">
      <c r="A21" s="280">
        <v>11</v>
      </c>
      <c r="B21" s="389">
        <v>172126451</v>
      </c>
      <c r="C21" s="287" t="s">
        <v>711</v>
      </c>
      <c r="D21" s="288" t="s">
        <v>115</v>
      </c>
      <c r="E21" s="283" t="s">
        <v>712</v>
      </c>
      <c r="F21" s="385" t="s">
        <v>693</v>
      </c>
      <c r="G21" s="285">
        <v>0</v>
      </c>
      <c r="H21" s="315" t="str">
        <f t="shared" si="0"/>
        <v>KÉM</v>
      </c>
      <c r="I21" s="285">
        <v>0</v>
      </c>
      <c r="J21" s="315" t="str">
        <f t="shared" si="0"/>
        <v>KÉM</v>
      </c>
      <c r="K21" s="285">
        <f t="shared" si="1"/>
        <v>0</v>
      </c>
      <c r="L21" s="315" t="str">
        <f t="shared" si="0"/>
        <v>KÉM</v>
      </c>
      <c r="M21" s="286" t="s">
        <v>1954</v>
      </c>
      <c r="O21" s="28"/>
      <c r="P21" s="30" t="s">
        <v>2468</v>
      </c>
      <c r="Q21" s="31"/>
      <c r="R21" s="28"/>
      <c r="S21" s="28"/>
      <c r="T21" s="29"/>
      <c r="U21" s="29"/>
      <c r="V21" s="29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9.5" customHeight="1">
      <c r="A22" s="280">
        <v>12</v>
      </c>
      <c r="B22" s="388">
        <v>172126453</v>
      </c>
      <c r="C22" s="281" t="s">
        <v>713</v>
      </c>
      <c r="D22" s="282" t="s">
        <v>714</v>
      </c>
      <c r="E22" s="283" t="s">
        <v>715</v>
      </c>
      <c r="F22" s="385" t="s">
        <v>693</v>
      </c>
      <c r="G22" s="285">
        <v>84</v>
      </c>
      <c r="H22" s="315" t="str">
        <f t="shared" si="0"/>
        <v>TỐT</v>
      </c>
      <c r="I22" s="285">
        <v>85</v>
      </c>
      <c r="J22" s="315" t="str">
        <f t="shared" si="0"/>
        <v>TỐT</v>
      </c>
      <c r="K22" s="285">
        <f t="shared" si="1"/>
        <v>84.5</v>
      </c>
      <c r="L22" s="315" t="str">
        <f t="shared" si="0"/>
        <v>TỐT</v>
      </c>
      <c r="M22" s="286"/>
      <c r="O22" s="28"/>
      <c r="P22" s="30"/>
      <c r="Q22" s="31"/>
      <c r="R22" s="28"/>
      <c r="S22" s="28"/>
      <c r="T22" s="29"/>
      <c r="U22" s="29"/>
      <c r="V22" s="29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9.5" customHeight="1">
      <c r="A23" s="280">
        <v>13</v>
      </c>
      <c r="B23" s="388">
        <v>172126454</v>
      </c>
      <c r="C23" s="281" t="s">
        <v>98</v>
      </c>
      <c r="D23" s="282" t="s">
        <v>716</v>
      </c>
      <c r="E23" s="283" t="s">
        <v>717</v>
      </c>
      <c r="F23" s="385" t="s">
        <v>693</v>
      </c>
      <c r="G23" s="285">
        <v>80</v>
      </c>
      <c r="H23" s="315" t="str">
        <f t="shared" si="0"/>
        <v>TỐT</v>
      </c>
      <c r="I23" s="285">
        <v>85</v>
      </c>
      <c r="J23" s="315" t="str">
        <f t="shared" si="0"/>
        <v>TỐT</v>
      </c>
      <c r="K23" s="285">
        <f t="shared" si="1"/>
        <v>82.5</v>
      </c>
      <c r="L23" s="315" t="str">
        <f t="shared" si="0"/>
        <v>TỐT</v>
      </c>
      <c r="M23" s="286"/>
      <c r="O23" s="28"/>
      <c r="P23" s="30"/>
      <c r="Q23" s="31"/>
      <c r="R23" s="28"/>
      <c r="S23" s="28"/>
      <c r="T23" s="29"/>
      <c r="U23" s="29"/>
      <c r="V23" s="2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9.5" customHeight="1">
      <c r="A24" s="280">
        <v>14</v>
      </c>
      <c r="B24" s="388">
        <v>172126455</v>
      </c>
      <c r="C24" s="281" t="s">
        <v>718</v>
      </c>
      <c r="D24" s="282" t="s">
        <v>610</v>
      </c>
      <c r="E24" s="283" t="s">
        <v>719</v>
      </c>
      <c r="F24" s="385" t="s">
        <v>693</v>
      </c>
      <c r="G24" s="285">
        <v>87</v>
      </c>
      <c r="H24" s="315" t="str">
        <f t="shared" si="0"/>
        <v>TỐT</v>
      </c>
      <c r="I24" s="285">
        <v>85</v>
      </c>
      <c r="J24" s="315" t="str">
        <f t="shared" si="0"/>
        <v>TỐT</v>
      </c>
      <c r="K24" s="285">
        <f t="shared" si="1"/>
        <v>86</v>
      </c>
      <c r="L24" s="315" t="str">
        <f t="shared" si="0"/>
        <v>TỐT</v>
      </c>
      <c r="M24" s="286"/>
      <c r="O24" s="28"/>
      <c r="P24" s="30"/>
      <c r="Q24" s="31"/>
      <c r="R24" s="28"/>
      <c r="S24" s="28"/>
      <c r="T24" s="29"/>
      <c r="U24" s="29"/>
      <c r="V24" s="2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9.5" customHeight="1">
      <c r="A25" s="280">
        <v>15</v>
      </c>
      <c r="B25" s="388">
        <v>172126456</v>
      </c>
      <c r="C25" s="281" t="s">
        <v>720</v>
      </c>
      <c r="D25" s="282" t="s">
        <v>97</v>
      </c>
      <c r="E25" s="283" t="s">
        <v>710</v>
      </c>
      <c r="F25" s="385" t="s">
        <v>693</v>
      </c>
      <c r="G25" s="285">
        <v>84</v>
      </c>
      <c r="H25" s="315" t="str">
        <f t="shared" si="0"/>
        <v>TỐT</v>
      </c>
      <c r="I25" s="285">
        <v>85</v>
      </c>
      <c r="J25" s="315" t="str">
        <f t="shared" si="0"/>
        <v>TỐT</v>
      </c>
      <c r="K25" s="285">
        <f t="shared" si="1"/>
        <v>84.5</v>
      </c>
      <c r="L25" s="315" t="str">
        <f t="shared" si="0"/>
        <v>TỐT</v>
      </c>
      <c r="M25" s="286"/>
      <c r="O25" s="28"/>
      <c r="P25" s="30"/>
      <c r="Q25" s="31"/>
      <c r="R25" s="28"/>
      <c r="S25" s="28"/>
      <c r="T25" s="29"/>
      <c r="U25" s="29"/>
      <c r="V25" s="2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9.5" customHeight="1">
      <c r="A26" s="280">
        <v>16</v>
      </c>
      <c r="B26" s="388">
        <v>172126457</v>
      </c>
      <c r="C26" s="281" t="s">
        <v>721</v>
      </c>
      <c r="D26" s="282" t="s">
        <v>589</v>
      </c>
      <c r="E26" s="283" t="s">
        <v>722</v>
      </c>
      <c r="F26" s="385" t="s">
        <v>693</v>
      </c>
      <c r="G26" s="285">
        <v>80</v>
      </c>
      <c r="H26" s="315" t="str">
        <f t="shared" si="0"/>
        <v>TỐT</v>
      </c>
      <c r="I26" s="285">
        <v>85</v>
      </c>
      <c r="J26" s="327" t="str">
        <f t="shared" si="0"/>
        <v>TỐT</v>
      </c>
      <c r="K26" s="285">
        <f t="shared" si="1"/>
        <v>82.5</v>
      </c>
      <c r="L26" s="315" t="str">
        <f t="shared" si="0"/>
        <v>TỐT</v>
      </c>
      <c r="M26" s="286"/>
      <c r="O26" s="28"/>
      <c r="P26" s="30"/>
      <c r="Q26" s="31"/>
      <c r="R26" s="28"/>
      <c r="S26" s="28"/>
      <c r="T26" s="29"/>
      <c r="U26" s="29"/>
      <c r="V26" s="2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9.5" customHeight="1">
      <c r="A27" s="280">
        <v>17</v>
      </c>
      <c r="B27" s="388">
        <v>172126458</v>
      </c>
      <c r="C27" s="281" t="s">
        <v>250</v>
      </c>
      <c r="D27" s="282" t="s">
        <v>723</v>
      </c>
      <c r="E27" s="283" t="s">
        <v>724</v>
      </c>
      <c r="F27" s="385" t="s">
        <v>693</v>
      </c>
      <c r="G27" s="285">
        <v>85</v>
      </c>
      <c r="H27" s="315" t="str">
        <f t="shared" si="0"/>
        <v>TỐT</v>
      </c>
      <c r="I27" s="285">
        <v>80</v>
      </c>
      <c r="J27" s="315" t="str">
        <f t="shared" si="0"/>
        <v>TỐT</v>
      </c>
      <c r="K27" s="285">
        <f t="shared" si="1"/>
        <v>82.5</v>
      </c>
      <c r="L27" s="315" t="str">
        <f t="shared" si="0"/>
        <v>TỐT</v>
      </c>
      <c r="M27" s="286"/>
      <c r="O27" s="28"/>
      <c r="P27" s="30"/>
      <c r="Q27" s="31"/>
      <c r="R27" s="28"/>
      <c r="S27" s="28"/>
      <c r="T27" s="29"/>
      <c r="U27" s="29"/>
      <c r="V27" s="2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9.5" customHeight="1">
      <c r="A28" s="280">
        <v>18</v>
      </c>
      <c r="B28" s="388">
        <v>172126460</v>
      </c>
      <c r="C28" s="281" t="s">
        <v>725</v>
      </c>
      <c r="D28" s="282" t="s">
        <v>260</v>
      </c>
      <c r="E28" s="283" t="s">
        <v>726</v>
      </c>
      <c r="F28" s="385" t="s">
        <v>693</v>
      </c>
      <c r="G28" s="285">
        <v>81</v>
      </c>
      <c r="H28" s="315" t="str">
        <f t="shared" si="0"/>
        <v>TỐT</v>
      </c>
      <c r="I28" s="326">
        <v>90</v>
      </c>
      <c r="J28" s="327" t="str">
        <f t="shared" si="0"/>
        <v>X SẮC</v>
      </c>
      <c r="K28" s="326">
        <f t="shared" si="1"/>
        <v>85.5</v>
      </c>
      <c r="L28" s="315" t="str">
        <f t="shared" si="0"/>
        <v>TỐT</v>
      </c>
      <c r="M28" s="286"/>
      <c r="O28" s="28"/>
      <c r="P28" s="30"/>
      <c r="Q28" s="31"/>
      <c r="R28" s="28"/>
      <c r="S28" s="28"/>
      <c r="T28" s="29"/>
      <c r="U28" s="29"/>
      <c r="V28" s="2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9.5" customHeight="1">
      <c r="A29" s="298">
        <v>19</v>
      </c>
      <c r="B29" s="390">
        <v>172126461</v>
      </c>
      <c r="C29" s="299" t="s">
        <v>727</v>
      </c>
      <c r="D29" s="300" t="s">
        <v>260</v>
      </c>
      <c r="E29" s="301" t="s">
        <v>728</v>
      </c>
      <c r="F29" s="386" t="s">
        <v>693</v>
      </c>
      <c r="G29" s="296">
        <v>90</v>
      </c>
      <c r="H29" s="317" t="str">
        <f t="shared" si="0"/>
        <v>X SẮC</v>
      </c>
      <c r="I29" s="296">
        <v>85</v>
      </c>
      <c r="J29" s="317" t="str">
        <f t="shared" si="0"/>
        <v>TỐT</v>
      </c>
      <c r="K29" s="296">
        <f t="shared" si="1"/>
        <v>87.5</v>
      </c>
      <c r="L29" s="317" t="str">
        <f t="shared" si="0"/>
        <v>TỐT</v>
      </c>
      <c r="M29" s="297"/>
      <c r="O29" s="28"/>
      <c r="P29" s="30"/>
      <c r="Q29" s="31"/>
      <c r="R29" s="28"/>
      <c r="S29" s="28"/>
      <c r="T29" s="29"/>
      <c r="U29" s="29"/>
      <c r="V29" s="2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1.25" customHeight="1">
      <c r="A30" s="318"/>
      <c r="B30" s="319"/>
      <c r="C30" s="319"/>
      <c r="D30" s="319"/>
      <c r="E30" s="319"/>
      <c r="F30" s="319"/>
      <c r="G30" s="320"/>
      <c r="H30" s="320"/>
      <c r="I30" s="320"/>
      <c r="J30" s="320"/>
      <c r="K30" s="320"/>
      <c r="L30" s="320"/>
      <c r="M30" s="320">
        <v>1</v>
      </c>
      <c r="N30" s="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6.5">
      <c r="A31" s="318"/>
      <c r="B31" s="318"/>
      <c r="C31" s="320"/>
      <c r="D31" s="320"/>
      <c r="E31" s="320"/>
      <c r="F31" s="320"/>
      <c r="G31" s="451" t="s">
        <v>2480</v>
      </c>
      <c r="H31" s="452"/>
      <c r="I31" s="453"/>
      <c r="J31" s="322"/>
      <c r="K31" s="451" t="s">
        <v>2482</v>
      </c>
      <c r="L31" s="452"/>
      <c r="M31" s="453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 s="318"/>
      <c r="B32" s="318"/>
      <c r="C32" s="320"/>
      <c r="D32" s="320"/>
      <c r="E32" s="320"/>
      <c r="F32" s="320"/>
      <c r="G32" s="311" t="s">
        <v>2412</v>
      </c>
      <c r="H32" s="308" t="s">
        <v>2413</v>
      </c>
      <c r="I32" s="308" t="s">
        <v>4</v>
      </c>
      <c r="J32" s="309"/>
      <c r="K32" s="313" t="s">
        <v>2412</v>
      </c>
      <c r="L32" s="308" t="s">
        <v>2413</v>
      </c>
      <c r="M32" s="308" t="s">
        <v>4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5.75" customHeight="1">
      <c r="A33" s="318"/>
      <c r="B33" s="318"/>
      <c r="C33" s="320"/>
      <c r="D33" s="320"/>
      <c r="E33" s="320"/>
      <c r="F33" s="320"/>
      <c r="G33" s="311" t="s">
        <v>1522</v>
      </c>
      <c r="H33" s="308">
        <f>COUNTIF($J$11:$J$29,G33)</f>
        <v>4</v>
      </c>
      <c r="I33" s="312">
        <f>H33/$H$40</f>
        <v>0.21052631578947367</v>
      </c>
      <c r="J33" s="309"/>
      <c r="K33" s="313" t="s">
        <v>1522</v>
      </c>
      <c r="L33" s="308">
        <f>COUNTIF($L$11:$L$29,K33)</f>
        <v>2</v>
      </c>
      <c r="M33" s="312">
        <f>L33/$L$40</f>
        <v>0.10526315789473684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.75" customHeight="1">
      <c r="A34" s="318"/>
      <c r="B34" s="318"/>
      <c r="C34" s="320"/>
      <c r="D34" s="320"/>
      <c r="E34" s="320"/>
      <c r="F34" s="320"/>
      <c r="G34" s="311" t="s">
        <v>1523</v>
      </c>
      <c r="H34" s="308">
        <f aca="true" t="shared" si="2" ref="H34:H39">COUNTIF($J$11:$J$29,G34)</f>
        <v>13</v>
      </c>
      <c r="I34" s="312">
        <f aca="true" t="shared" si="3" ref="I34:I40">H34/$H$40</f>
        <v>0.6842105263157895</v>
      </c>
      <c r="J34" s="309"/>
      <c r="K34" s="313" t="s">
        <v>1523</v>
      </c>
      <c r="L34" s="308">
        <f aca="true" t="shared" si="4" ref="L34:L39">COUNTIF($L$11:$L$29,K34)</f>
        <v>15</v>
      </c>
      <c r="M34" s="312">
        <f aca="true" t="shared" si="5" ref="M34:M40">L34/$L$40</f>
        <v>0.7894736842105263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.75" customHeight="1">
      <c r="A35" s="318"/>
      <c r="B35" s="318"/>
      <c r="C35" s="320"/>
      <c r="D35" s="320"/>
      <c r="E35" s="320"/>
      <c r="F35" s="320"/>
      <c r="G35" s="311" t="s">
        <v>2414</v>
      </c>
      <c r="H35" s="308">
        <f t="shared" si="2"/>
        <v>0</v>
      </c>
      <c r="I35" s="312">
        <f t="shared" si="3"/>
        <v>0</v>
      </c>
      <c r="J35" s="309"/>
      <c r="K35" s="313" t="s">
        <v>2414</v>
      </c>
      <c r="L35" s="308">
        <f t="shared" si="4"/>
        <v>0</v>
      </c>
      <c r="M35" s="312">
        <f t="shared" si="5"/>
        <v>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.75" customHeight="1">
      <c r="A36" s="318"/>
      <c r="B36" s="318"/>
      <c r="C36" s="320"/>
      <c r="D36" s="320"/>
      <c r="E36" s="320"/>
      <c r="F36" s="320"/>
      <c r="G36" s="311" t="s">
        <v>2415</v>
      </c>
      <c r="H36" s="308">
        <f t="shared" si="2"/>
        <v>0</v>
      </c>
      <c r="I36" s="312">
        <f t="shared" si="3"/>
        <v>0</v>
      </c>
      <c r="J36" s="309"/>
      <c r="K36" s="313" t="s">
        <v>2415</v>
      </c>
      <c r="L36" s="308">
        <f t="shared" si="4"/>
        <v>0</v>
      </c>
      <c r="M36" s="312">
        <f t="shared" si="5"/>
        <v>0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.75" customHeight="1">
      <c r="A37" s="318"/>
      <c r="B37" s="318"/>
      <c r="C37" s="320"/>
      <c r="D37" s="320"/>
      <c r="E37" s="320"/>
      <c r="F37" s="320"/>
      <c r="G37" s="311" t="s">
        <v>2416</v>
      </c>
      <c r="H37" s="308">
        <f t="shared" si="2"/>
        <v>0</v>
      </c>
      <c r="I37" s="312">
        <f t="shared" si="3"/>
        <v>0</v>
      </c>
      <c r="J37" s="309"/>
      <c r="K37" s="313" t="s">
        <v>2416</v>
      </c>
      <c r="L37" s="308">
        <f t="shared" si="4"/>
        <v>0</v>
      </c>
      <c r="M37" s="312">
        <f t="shared" si="5"/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5.75" customHeight="1">
      <c r="A38" s="318"/>
      <c r="B38" s="318"/>
      <c r="C38" s="320"/>
      <c r="D38" s="320"/>
      <c r="E38" s="320"/>
      <c r="F38" s="320"/>
      <c r="G38" s="311" t="s">
        <v>2417</v>
      </c>
      <c r="H38" s="308">
        <f t="shared" si="2"/>
        <v>0</v>
      </c>
      <c r="I38" s="312">
        <f t="shared" si="3"/>
        <v>0</v>
      </c>
      <c r="J38" s="309"/>
      <c r="K38" s="313" t="s">
        <v>2481</v>
      </c>
      <c r="L38" s="308">
        <f t="shared" si="4"/>
        <v>0</v>
      </c>
      <c r="M38" s="312">
        <f t="shared" si="5"/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13" ht="15.75" customHeight="1">
      <c r="A39" s="318"/>
      <c r="B39" s="318"/>
      <c r="C39" s="320"/>
      <c r="D39" s="320"/>
      <c r="E39" s="320"/>
      <c r="F39" s="320"/>
      <c r="G39" s="311" t="s">
        <v>2418</v>
      </c>
      <c r="H39" s="308">
        <f t="shared" si="2"/>
        <v>2</v>
      </c>
      <c r="I39" s="312">
        <f t="shared" si="3"/>
        <v>0.10526315789473684</v>
      </c>
      <c r="J39" s="309"/>
      <c r="K39" s="313" t="s">
        <v>2418</v>
      </c>
      <c r="L39" s="308">
        <f t="shared" si="4"/>
        <v>2</v>
      </c>
      <c r="M39" s="312">
        <f t="shared" si="5"/>
        <v>0.10526315789473684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2419</v>
      </c>
      <c r="H40" s="308">
        <f>SUM(H33:H39)</f>
        <v>19</v>
      </c>
      <c r="I40" s="312">
        <f t="shared" si="3"/>
        <v>1</v>
      </c>
      <c r="J40" s="309"/>
      <c r="K40" s="313" t="s">
        <v>2419</v>
      </c>
      <c r="L40" s="308">
        <f>SUM(L33:L39)</f>
        <v>19</v>
      </c>
      <c r="M40" s="312">
        <f t="shared" si="5"/>
        <v>1</v>
      </c>
    </row>
    <row r="41" spans="2:13" s="5" customFormat="1" ht="16.5">
      <c r="B41" s="2"/>
      <c r="F41" s="454" t="s">
        <v>2494</v>
      </c>
      <c r="G41" s="454"/>
      <c r="H41" s="454"/>
      <c r="I41" s="454"/>
      <c r="J41" s="454"/>
      <c r="K41" s="454"/>
      <c r="L41" s="454"/>
      <c r="M41" s="454"/>
    </row>
    <row r="42" spans="1:14" s="7" customFormat="1" ht="16.5">
      <c r="A42" s="430" t="s">
        <v>5</v>
      </c>
      <c r="B42" s="430"/>
      <c r="C42" s="430"/>
      <c r="D42" s="430"/>
      <c r="E42" s="430"/>
      <c r="F42" s="430"/>
      <c r="G42" s="449" t="s">
        <v>2420</v>
      </c>
      <c r="H42" s="449"/>
      <c r="I42" s="449"/>
      <c r="J42" s="449"/>
      <c r="K42" s="449"/>
      <c r="L42" s="449"/>
      <c r="M42" s="449"/>
      <c r="N42" s="5"/>
    </row>
    <row r="43" spans="1:14" ht="16.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6" spans="1:13" ht="16.5">
      <c r="A46" s="430" t="s">
        <v>2463</v>
      </c>
      <c r="B46" s="430"/>
      <c r="C46" s="430"/>
      <c r="G46" s="449" t="s">
        <v>2462</v>
      </c>
      <c r="H46" s="449"/>
      <c r="I46" s="449"/>
      <c r="J46" s="449"/>
      <c r="K46" s="449"/>
      <c r="L46" s="449"/>
      <c r="M46" s="449"/>
    </row>
  </sheetData>
  <sheetProtection/>
  <mergeCells count="25">
    <mergeCell ref="K31:M31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46:C46"/>
    <mergeCell ref="G46:M46"/>
    <mergeCell ref="A42:C42"/>
    <mergeCell ref="B9:B10"/>
    <mergeCell ref="D42:F42"/>
    <mergeCell ref="G42:M42"/>
    <mergeCell ref="M9:M10"/>
    <mergeCell ref="G9:H9"/>
    <mergeCell ref="F41:M41"/>
    <mergeCell ref="G31:I31"/>
  </mergeCells>
  <conditionalFormatting sqref="O11:R29">
    <cfRule type="cellIs" priority="3" dxfId="11" operator="equal" stopIfTrue="1">
      <formula>0</formula>
    </cfRule>
  </conditionalFormatting>
  <conditionalFormatting sqref="G11:G29">
    <cfRule type="cellIs" priority="4" dxfId="0" operator="equal" stopIfTrue="1">
      <formula>0</formula>
    </cfRule>
  </conditionalFormatting>
  <conditionalFormatting sqref="I11:I29">
    <cfRule type="cellIs" priority="2" dxfId="0" operator="equal" stopIfTrue="1">
      <formula>0</formula>
    </cfRule>
  </conditionalFormatting>
  <conditionalFormatting sqref="K11:K29">
    <cfRule type="cellIs" priority="1" dxfId="0" operator="equal" stopIfTrue="1">
      <formula>0</formula>
    </cfRule>
  </conditionalFormatting>
  <printOptions/>
  <pageMargins left="0.2" right="0.17" top="0.3" bottom="0.23" header="0.24" footer="0.2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2"/>
  <sheetViews>
    <sheetView zoomScale="75" zoomScaleNormal="75" zoomScalePageLayoutView="0" workbookViewId="0" topLeftCell="A30">
      <selection activeCell="K47" sqref="K47:M47"/>
    </sheetView>
  </sheetViews>
  <sheetFormatPr defaultColWidth="9.140625" defaultRowHeight="12.75"/>
  <cols>
    <col min="1" max="1" width="4.28125" style="2" customWidth="1"/>
    <col min="2" max="2" width="9.57421875" style="2" customWidth="1"/>
    <col min="3" max="3" width="14.57421875" style="2" customWidth="1"/>
    <col min="4" max="4" width="5.28125" style="2" customWidth="1"/>
    <col min="5" max="5" width="8.7109375" style="2" customWidth="1"/>
    <col min="6" max="6" width="10.57421875" style="2" customWidth="1"/>
    <col min="7" max="7" width="7.28125" style="2" customWidth="1"/>
    <col min="8" max="8" width="5.7109375" style="2" customWidth="1"/>
    <col min="9" max="9" width="7.421875" style="2" customWidth="1"/>
    <col min="10" max="10" width="6.421875" style="2" customWidth="1"/>
    <col min="11" max="11" width="6.28125" style="2" customWidth="1"/>
    <col min="12" max="12" width="7.00390625" style="2" customWidth="1"/>
    <col min="13" max="13" width="8.28125" style="2" customWidth="1"/>
    <col min="14" max="14" width="10.28125" style="2" customWidth="1"/>
    <col min="15" max="15" width="12.00390625" style="2" bestFit="1" customWidth="1"/>
    <col min="16" max="16" width="18.8515625" style="2" bestFit="1" customWidth="1"/>
    <col min="17" max="16384" width="9.140625" style="2" customWidth="1"/>
  </cols>
  <sheetData>
    <row r="1" ht="13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2454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66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13" ht="24.75" customHeight="1">
      <c r="A11" s="273">
        <v>1</v>
      </c>
      <c r="B11" s="387">
        <v>151135082</v>
      </c>
      <c r="C11" s="274" t="s">
        <v>98</v>
      </c>
      <c r="D11" s="381" t="s">
        <v>602</v>
      </c>
      <c r="E11" s="276" t="s">
        <v>103</v>
      </c>
      <c r="F11" s="384" t="s">
        <v>634</v>
      </c>
      <c r="G11" s="278">
        <v>90</v>
      </c>
      <c r="H11" s="314" t="str">
        <f aca="true" t="shared" si="0" ref="H11:H45">IF(G11&gt;=90,"X SẮC",IF(G11&gt;=80,"TỐT",IF(G11&gt;=70,"KHÁ",IF(G11&gt;=60,"TB KHÁ",IF(G11&gt;=50,"T. BÌNH",IF(G11&gt;=40,"YẾU","KÉM"))))))</f>
        <v>X SẮC</v>
      </c>
      <c r="I11" s="391">
        <v>0</v>
      </c>
      <c r="J11" s="315" t="str">
        <f>IF(I11&gt;=90,"X SẮC",IF(I11&gt;=80,"TỐT",IF(I11&gt;=70,"KHÁ",IF(I11&gt;=60,"TB KHÁ",IF(I11&gt;=50,"T. BÌNH",IF(I11&gt;=40,"YẾU","KÉM"))))))</f>
        <v>KÉM</v>
      </c>
      <c r="K11" s="278">
        <f>(G11+I11)/2</f>
        <v>45</v>
      </c>
      <c r="L11" s="315" t="str">
        <f>IF(K11&gt;=90,"X SẮC",IF(K11&gt;=80,"TỐT",IF(K11&gt;=70,"KHÁ",IF(K11&gt;=60,"TB KHÁ",IF(K11&gt;=50,"T. BÌNH",IF(K11&gt;=40,"YẾU","KÉM"))))))</f>
        <v>YẾU</v>
      </c>
      <c r="M11" s="279" t="s">
        <v>1954</v>
      </c>
    </row>
    <row r="12" spans="1:20" ht="24.75" customHeight="1">
      <c r="A12" s="280">
        <v>2</v>
      </c>
      <c r="B12" s="388">
        <v>151135084</v>
      </c>
      <c r="C12" s="281" t="s">
        <v>2478</v>
      </c>
      <c r="D12" s="382" t="s">
        <v>89</v>
      </c>
      <c r="E12" s="283"/>
      <c r="F12" s="385" t="s">
        <v>634</v>
      </c>
      <c r="G12" s="285">
        <v>90</v>
      </c>
      <c r="H12" s="315" t="str">
        <f t="shared" si="0"/>
        <v>X SẮC</v>
      </c>
      <c r="I12" s="285">
        <v>75</v>
      </c>
      <c r="J12" s="315" t="str">
        <f>IF(I12&gt;=90,"X SẮC",IF(I12&gt;=80,"TỐT",IF(I12&gt;=70,"KHÁ",IF(I12&gt;=60,"TB KHÁ",IF(I12&gt;=50,"T. BÌNH",IF(I12&gt;=40,"YẾU","KÉM"))))))</f>
        <v>KHÁ</v>
      </c>
      <c r="K12" s="285">
        <f aca="true" t="shared" si="1" ref="K12:K45">(G12+I12)/2</f>
        <v>82.5</v>
      </c>
      <c r="L12" s="315" t="str">
        <f aca="true" t="shared" si="2" ref="L12:L45">IF(K12&gt;=90,"X SẮC",IF(K12&gt;=80,"TỐT",IF(K12&gt;=70,"KHÁ",IF(K12&gt;=60,"TB KHÁ",IF(K12&gt;=50,"T. BÌNH",IF(K12&gt;=40,"YẾU","KÉM"))))))</f>
        <v>TỐT</v>
      </c>
      <c r="M12" s="286"/>
      <c r="O12" s="23"/>
      <c r="P12" s="24"/>
      <c r="Q12" s="25"/>
      <c r="R12" s="26"/>
      <c r="S12" s="27"/>
      <c r="T12" s="4"/>
    </row>
    <row r="13" spans="1:20" ht="24.75" customHeight="1">
      <c r="A13" s="280">
        <v>3</v>
      </c>
      <c r="B13" s="388">
        <v>171135761</v>
      </c>
      <c r="C13" s="281" t="s">
        <v>175</v>
      </c>
      <c r="D13" s="382" t="s">
        <v>93</v>
      </c>
      <c r="E13" s="283" t="s">
        <v>633</v>
      </c>
      <c r="F13" s="385" t="s">
        <v>634</v>
      </c>
      <c r="G13" s="285">
        <v>84</v>
      </c>
      <c r="H13" s="315" t="str">
        <f t="shared" si="0"/>
        <v>TỐT</v>
      </c>
      <c r="I13" s="285">
        <v>90</v>
      </c>
      <c r="J13" s="315" t="str">
        <f>IF(I13&gt;=90,"X SẮC",IF(I13&gt;=80,"TỐT",IF(I13&gt;=70,"KHÁ",IF(I13&gt;=60,"TB KHÁ",IF(I13&gt;=50,"T. BÌNH",IF(I13&gt;=40,"YẾU","KÉM"))))))</f>
        <v>X SẮC</v>
      </c>
      <c r="K13" s="285">
        <f t="shared" si="1"/>
        <v>87</v>
      </c>
      <c r="L13" s="315" t="str">
        <f t="shared" si="2"/>
        <v>TỐT</v>
      </c>
      <c r="M13" s="286"/>
      <c r="O13" s="23"/>
      <c r="P13" s="24"/>
      <c r="Q13" s="25"/>
      <c r="R13" s="26"/>
      <c r="S13" s="27"/>
      <c r="T13" s="4"/>
    </row>
    <row r="14" spans="1:20" ht="24.75" customHeight="1">
      <c r="A14" s="280">
        <v>4</v>
      </c>
      <c r="B14" s="388">
        <v>171136392</v>
      </c>
      <c r="C14" s="281" t="s">
        <v>635</v>
      </c>
      <c r="D14" s="382" t="s">
        <v>93</v>
      </c>
      <c r="E14" s="283" t="s">
        <v>636</v>
      </c>
      <c r="F14" s="385" t="s">
        <v>634</v>
      </c>
      <c r="G14" s="285">
        <v>0</v>
      </c>
      <c r="H14" s="315" t="str">
        <f t="shared" si="0"/>
        <v>KÉM</v>
      </c>
      <c r="I14" s="295">
        <v>0</v>
      </c>
      <c r="J14" s="315" t="str">
        <f aca="true" t="shared" si="3" ref="J14:J45">IF(I14&gt;=90,"X SẮC",IF(I14&gt;=80,"TỐT",IF(I14&gt;=70,"KHÁ",IF(I14&gt;=60,"TB KHÁ",IF(I14&gt;=50,"T. BÌNH",IF(I14&gt;=40,"YẾU","KÉM"))))))</f>
        <v>KÉM</v>
      </c>
      <c r="K14" s="285">
        <f t="shared" si="1"/>
        <v>0</v>
      </c>
      <c r="L14" s="315" t="str">
        <f t="shared" si="2"/>
        <v>KÉM</v>
      </c>
      <c r="M14" s="286" t="s">
        <v>1954</v>
      </c>
      <c r="O14" s="23"/>
      <c r="P14" s="24"/>
      <c r="Q14" s="25"/>
      <c r="R14" s="26"/>
      <c r="S14" s="27"/>
      <c r="T14" s="4"/>
    </row>
    <row r="15" spans="1:20" ht="24.75" customHeight="1">
      <c r="A15" s="280">
        <v>5</v>
      </c>
      <c r="B15" s="388">
        <v>171136393</v>
      </c>
      <c r="C15" s="281" t="s">
        <v>303</v>
      </c>
      <c r="D15" s="382" t="s">
        <v>199</v>
      </c>
      <c r="E15" s="283" t="s">
        <v>637</v>
      </c>
      <c r="F15" s="385" t="s">
        <v>634</v>
      </c>
      <c r="G15" s="285">
        <v>95</v>
      </c>
      <c r="H15" s="315" t="str">
        <f t="shared" si="0"/>
        <v>X SẮC</v>
      </c>
      <c r="I15" s="285">
        <v>85</v>
      </c>
      <c r="J15" s="315" t="str">
        <f t="shared" si="3"/>
        <v>TỐT</v>
      </c>
      <c r="K15" s="285">
        <f t="shared" si="1"/>
        <v>90</v>
      </c>
      <c r="L15" s="315" t="str">
        <f t="shared" si="2"/>
        <v>X SẮC</v>
      </c>
      <c r="M15" s="286"/>
      <c r="O15" s="23"/>
      <c r="P15" s="24"/>
      <c r="Q15" s="25"/>
      <c r="R15" s="26"/>
      <c r="S15" s="27"/>
      <c r="T15" s="4"/>
    </row>
    <row r="16" spans="1:20" ht="24.75" customHeight="1">
      <c r="A16" s="280">
        <v>6</v>
      </c>
      <c r="B16" s="388">
        <v>171136394</v>
      </c>
      <c r="C16" s="281" t="s">
        <v>166</v>
      </c>
      <c r="D16" s="382" t="s">
        <v>638</v>
      </c>
      <c r="E16" s="283" t="s">
        <v>639</v>
      </c>
      <c r="F16" s="385" t="s">
        <v>634</v>
      </c>
      <c r="G16" s="285">
        <v>76</v>
      </c>
      <c r="H16" s="315" t="str">
        <f t="shared" si="0"/>
        <v>KHÁ</v>
      </c>
      <c r="I16" s="285">
        <v>71</v>
      </c>
      <c r="J16" s="315" t="str">
        <f t="shared" si="3"/>
        <v>KHÁ</v>
      </c>
      <c r="K16" s="285">
        <f t="shared" si="1"/>
        <v>73.5</v>
      </c>
      <c r="L16" s="315" t="str">
        <f t="shared" si="2"/>
        <v>KHÁ</v>
      </c>
      <c r="M16" s="286"/>
      <c r="O16" s="23"/>
      <c r="P16" s="24"/>
      <c r="Q16" s="25"/>
      <c r="R16" s="26"/>
      <c r="S16" s="27"/>
      <c r="T16" s="4"/>
    </row>
    <row r="17" spans="1:20" ht="24.75" customHeight="1">
      <c r="A17" s="280">
        <v>7</v>
      </c>
      <c r="B17" s="388">
        <v>171136395</v>
      </c>
      <c r="C17" s="281" t="s">
        <v>640</v>
      </c>
      <c r="D17" s="382" t="s">
        <v>118</v>
      </c>
      <c r="E17" s="283" t="s">
        <v>641</v>
      </c>
      <c r="F17" s="385" t="s">
        <v>634</v>
      </c>
      <c r="G17" s="285">
        <v>77</v>
      </c>
      <c r="H17" s="315" t="str">
        <f t="shared" si="0"/>
        <v>KHÁ</v>
      </c>
      <c r="I17" s="285">
        <v>80</v>
      </c>
      <c r="J17" s="315" t="str">
        <f t="shared" si="3"/>
        <v>TỐT</v>
      </c>
      <c r="K17" s="285">
        <f t="shared" si="1"/>
        <v>78.5</v>
      </c>
      <c r="L17" s="315" t="str">
        <f t="shared" si="2"/>
        <v>KHÁ</v>
      </c>
      <c r="M17" s="286"/>
      <c r="O17" s="23"/>
      <c r="P17" s="24"/>
      <c r="Q17" s="25"/>
      <c r="R17" s="26"/>
      <c r="S17" s="27"/>
      <c r="T17" s="4"/>
    </row>
    <row r="18" spans="1:20" ht="24.75" customHeight="1">
      <c r="A18" s="280">
        <v>8</v>
      </c>
      <c r="B18" s="388">
        <v>171136397</v>
      </c>
      <c r="C18" s="281" t="s">
        <v>642</v>
      </c>
      <c r="D18" s="382" t="s">
        <v>187</v>
      </c>
      <c r="E18" s="283" t="s">
        <v>643</v>
      </c>
      <c r="F18" s="385" t="s">
        <v>634</v>
      </c>
      <c r="G18" s="285">
        <v>78</v>
      </c>
      <c r="H18" s="315" t="str">
        <f t="shared" si="0"/>
        <v>KHÁ</v>
      </c>
      <c r="I18" s="285">
        <v>75</v>
      </c>
      <c r="J18" s="315" t="str">
        <f t="shared" si="3"/>
        <v>KHÁ</v>
      </c>
      <c r="K18" s="285">
        <f t="shared" si="1"/>
        <v>76.5</v>
      </c>
      <c r="L18" s="315" t="str">
        <f t="shared" si="2"/>
        <v>KHÁ</v>
      </c>
      <c r="M18" s="286"/>
      <c r="O18" s="23"/>
      <c r="P18" s="24"/>
      <c r="Q18" s="25"/>
      <c r="R18" s="26"/>
      <c r="S18" s="27"/>
      <c r="T18" s="4"/>
    </row>
    <row r="19" spans="1:20" ht="24.75" customHeight="1">
      <c r="A19" s="280">
        <v>9</v>
      </c>
      <c r="B19" s="388">
        <v>171136399</v>
      </c>
      <c r="C19" s="281" t="s">
        <v>644</v>
      </c>
      <c r="D19" s="382" t="s">
        <v>109</v>
      </c>
      <c r="E19" s="283" t="s">
        <v>645</v>
      </c>
      <c r="F19" s="385" t="s">
        <v>634</v>
      </c>
      <c r="G19" s="285">
        <v>65</v>
      </c>
      <c r="H19" s="315" t="str">
        <f t="shared" si="0"/>
        <v>TB KHÁ</v>
      </c>
      <c r="I19" s="285">
        <v>70</v>
      </c>
      <c r="J19" s="315" t="str">
        <f t="shared" si="3"/>
        <v>KHÁ</v>
      </c>
      <c r="K19" s="285">
        <f t="shared" si="1"/>
        <v>67.5</v>
      </c>
      <c r="L19" s="315" t="str">
        <f t="shared" si="2"/>
        <v>TB KHÁ</v>
      </c>
      <c r="M19" s="286"/>
      <c r="O19" s="23"/>
      <c r="P19" s="24"/>
      <c r="Q19" s="25"/>
      <c r="R19" s="26"/>
      <c r="S19" s="27"/>
      <c r="T19" s="4"/>
    </row>
    <row r="20" spans="1:20" ht="24.75" customHeight="1">
      <c r="A20" s="280">
        <v>10</v>
      </c>
      <c r="B20" s="388">
        <v>171136400</v>
      </c>
      <c r="C20" s="281" t="s">
        <v>646</v>
      </c>
      <c r="D20" s="382" t="s">
        <v>104</v>
      </c>
      <c r="E20" s="283" t="s">
        <v>647</v>
      </c>
      <c r="F20" s="385" t="s">
        <v>634</v>
      </c>
      <c r="G20" s="285">
        <v>96</v>
      </c>
      <c r="H20" s="315" t="str">
        <f t="shared" si="0"/>
        <v>X SẮC</v>
      </c>
      <c r="I20" s="285">
        <v>90</v>
      </c>
      <c r="J20" s="315" t="str">
        <f t="shared" si="3"/>
        <v>X SẮC</v>
      </c>
      <c r="K20" s="285">
        <f t="shared" si="1"/>
        <v>93</v>
      </c>
      <c r="L20" s="315" t="str">
        <f t="shared" si="2"/>
        <v>X SẮC</v>
      </c>
      <c r="M20" s="286"/>
      <c r="O20" s="23"/>
      <c r="P20" s="24"/>
      <c r="Q20" s="25"/>
      <c r="R20" s="26"/>
      <c r="S20" s="27"/>
      <c r="T20" s="4"/>
    </row>
    <row r="21" spans="1:20" ht="24.75" customHeight="1">
      <c r="A21" s="280">
        <v>11</v>
      </c>
      <c r="B21" s="388">
        <v>171136401</v>
      </c>
      <c r="C21" s="281" t="s">
        <v>219</v>
      </c>
      <c r="D21" s="382" t="s">
        <v>84</v>
      </c>
      <c r="E21" s="283" t="s">
        <v>648</v>
      </c>
      <c r="F21" s="385" t="s">
        <v>634</v>
      </c>
      <c r="G21" s="285">
        <v>74</v>
      </c>
      <c r="H21" s="315" t="str">
        <f t="shared" si="0"/>
        <v>KHÁ</v>
      </c>
      <c r="I21" s="285">
        <v>67</v>
      </c>
      <c r="J21" s="315" t="str">
        <f t="shared" si="3"/>
        <v>TB KHÁ</v>
      </c>
      <c r="K21" s="285">
        <f t="shared" si="1"/>
        <v>70.5</v>
      </c>
      <c r="L21" s="315" t="str">
        <f t="shared" si="2"/>
        <v>KHÁ</v>
      </c>
      <c r="M21" s="286"/>
      <c r="O21" s="23"/>
      <c r="P21" s="24"/>
      <c r="Q21" s="25"/>
      <c r="R21" s="26"/>
      <c r="S21" s="27"/>
      <c r="T21" s="4"/>
    </row>
    <row r="22" spans="1:20" ht="24.75" customHeight="1">
      <c r="A22" s="280">
        <v>12</v>
      </c>
      <c r="B22" s="388">
        <v>171136403</v>
      </c>
      <c r="C22" s="281" t="s">
        <v>649</v>
      </c>
      <c r="D22" s="382" t="s">
        <v>99</v>
      </c>
      <c r="E22" s="283" t="s">
        <v>650</v>
      </c>
      <c r="F22" s="385" t="s">
        <v>634</v>
      </c>
      <c r="G22" s="285">
        <v>80</v>
      </c>
      <c r="H22" s="315" t="str">
        <f t="shared" si="0"/>
        <v>TỐT</v>
      </c>
      <c r="I22" s="285">
        <v>78</v>
      </c>
      <c r="J22" s="315" t="str">
        <f t="shared" si="3"/>
        <v>KHÁ</v>
      </c>
      <c r="K22" s="285">
        <f t="shared" si="1"/>
        <v>79</v>
      </c>
      <c r="L22" s="315" t="str">
        <f t="shared" si="2"/>
        <v>KHÁ</v>
      </c>
      <c r="M22" s="286"/>
      <c r="O22" s="23"/>
      <c r="P22" s="24"/>
      <c r="Q22" s="25"/>
      <c r="R22" s="26"/>
      <c r="S22" s="27"/>
      <c r="T22" s="4"/>
    </row>
    <row r="23" spans="1:20" ht="24.75" customHeight="1">
      <c r="A23" s="280">
        <v>13</v>
      </c>
      <c r="B23" s="388">
        <v>171136404</v>
      </c>
      <c r="C23" s="281" t="s">
        <v>651</v>
      </c>
      <c r="D23" s="382" t="s">
        <v>248</v>
      </c>
      <c r="E23" s="283" t="s">
        <v>652</v>
      </c>
      <c r="F23" s="385" t="s">
        <v>634</v>
      </c>
      <c r="G23" s="285">
        <v>78</v>
      </c>
      <c r="H23" s="315" t="str">
        <f t="shared" si="0"/>
        <v>KHÁ</v>
      </c>
      <c r="I23" s="285">
        <v>60</v>
      </c>
      <c r="J23" s="315" t="str">
        <f t="shared" si="3"/>
        <v>TB KHÁ</v>
      </c>
      <c r="K23" s="285">
        <f t="shared" si="1"/>
        <v>69</v>
      </c>
      <c r="L23" s="315" t="str">
        <f t="shared" si="2"/>
        <v>TB KHÁ</v>
      </c>
      <c r="M23" s="286"/>
      <c r="O23" s="23"/>
      <c r="P23" s="24"/>
      <c r="Q23" s="25"/>
      <c r="R23" s="26"/>
      <c r="S23" s="27"/>
      <c r="T23" s="4"/>
    </row>
    <row r="24" spans="1:20" ht="24.75" customHeight="1">
      <c r="A24" s="280">
        <v>14</v>
      </c>
      <c r="B24" s="388">
        <v>171136405</v>
      </c>
      <c r="C24" s="281" t="s">
        <v>653</v>
      </c>
      <c r="D24" s="382" t="s">
        <v>248</v>
      </c>
      <c r="E24" s="283" t="s">
        <v>654</v>
      </c>
      <c r="F24" s="385" t="s">
        <v>634</v>
      </c>
      <c r="G24" s="285">
        <v>73</v>
      </c>
      <c r="H24" s="315" t="str">
        <f t="shared" si="0"/>
        <v>KHÁ</v>
      </c>
      <c r="I24" s="285">
        <v>70</v>
      </c>
      <c r="J24" s="315" t="str">
        <f t="shared" si="3"/>
        <v>KHÁ</v>
      </c>
      <c r="K24" s="285">
        <f t="shared" si="1"/>
        <v>71.5</v>
      </c>
      <c r="L24" s="315" t="str">
        <f t="shared" si="2"/>
        <v>KHÁ</v>
      </c>
      <c r="M24" s="286"/>
      <c r="O24" s="23"/>
      <c r="P24" s="24"/>
      <c r="Q24" s="25"/>
      <c r="R24" s="26"/>
      <c r="S24" s="27"/>
      <c r="T24" s="4"/>
    </row>
    <row r="25" spans="1:20" ht="24.75" customHeight="1">
      <c r="A25" s="280">
        <v>15</v>
      </c>
      <c r="B25" s="388">
        <v>171136406</v>
      </c>
      <c r="C25" s="281" t="s">
        <v>282</v>
      </c>
      <c r="D25" s="382" t="s">
        <v>248</v>
      </c>
      <c r="E25" s="283" t="s">
        <v>655</v>
      </c>
      <c r="F25" s="385" t="s">
        <v>634</v>
      </c>
      <c r="G25" s="285">
        <v>75</v>
      </c>
      <c r="H25" s="315" t="str">
        <f t="shared" si="0"/>
        <v>KHÁ</v>
      </c>
      <c r="I25" s="285">
        <v>63</v>
      </c>
      <c r="J25" s="315" t="str">
        <f t="shared" si="3"/>
        <v>TB KHÁ</v>
      </c>
      <c r="K25" s="285">
        <f t="shared" si="1"/>
        <v>69</v>
      </c>
      <c r="L25" s="315" t="str">
        <f t="shared" si="2"/>
        <v>TB KHÁ</v>
      </c>
      <c r="M25" s="286"/>
      <c r="O25" s="23"/>
      <c r="P25" s="24"/>
      <c r="Q25" s="25"/>
      <c r="R25" s="26"/>
      <c r="S25" s="27"/>
      <c r="T25" s="4"/>
    </row>
    <row r="26" spans="1:20" ht="24.75" customHeight="1">
      <c r="A26" s="280">
        <v>16</v>
      </c>
      <c r="B26" s="388">
        <v>171136409</v>
      </c>
      <c r="C26" s="281" t="s">
        <v>609</v>
      </c>
      <c r="D26" s="382" t="s">
        <v>505</v>
      </c>
      <c r="E26" s="283" t="s">
        <v>656</v>
      </c>
      <c r="F26" s="385" t="s">
        <v>634</v>
      </c>
      <c r="G26" s="285">
        <v>77</v>
      </c>
      <c r="H26" s="315" t="str">
        <f t="shared" si="0"/>
        <v>KHÁ</v>
      </c>
      <c r="I26" s="285">
        <v>70</v>
      </c>
      <c r="J26" s="315" t="str">
        <f t="shared" si="3"/>
        <v>KHÁ</v>
      </c>
      <c r="K26" s="285">
        <f t="shared" si="1"/>
        <v>73.5</v>
      </c>
      <c r="L26" s="315" t="str">
        <f t="shared" si="2"/>
        <v>KHÁ</v>
      </c>
      <c r="M26" s="286"/>
      <c r="O26" s="23"/>
      <c r="P26" s="24"/>
      <c r="Q26" s="25"/>
      <c r="R26" s="26"/>
      <c r="S26" s="27"/>
      <c r="T26" s="4"/>
    </row>
    <row r="27" spans="1:20" ht="24.75" customHeight="1">
      <c r="A27" s="280">
        <v>17</v>
      </c>
      <c r="B27" s="388">
        <v>171136410</v>
      </c>
      <c r="C27" s="281" t="s">
        <v>657</v>
      </c>
      <c r="D27" s="382" t="s">
        <v>112</v>
      </c>
      <c r="E27" s="283" t="s">
        <v>658</v>
      </c>
      <c r="F27" s="385" t="s">
        <v>634</v>
      </c>
      <c r="G27" s="285">
        <v>79</v>
      </c>
      <c r="H27" s="315" t="str">
        <f t="shared" si="0"/>
        <v>KHÁ</v>
      </c>
      <c r="I27" s="285">
        <v>90</v>
      </c>
      <c r="J27" s="315" t="str">
        <f t="shared" si="3"/>
        <v>X SẮC</v>
      </c>
      <c r="K27" s="285">
        <f t="shared" si="1"/>
        <v>84.5</v>
      </c>
      <c r="L27" s="315" t="str">
        <f t="shared" si="2"/>
        <v>TỐT</v>
      </c>
      <c r="M27" s="286"/>
      <c r="O27" s="23"/>
      <c r="P27" s="24"/>
      <c r="Q27" s="25"/>
      <c r="R27" s="26"/>
      <c r="S27" s="27"/>
      <c r="T27" s="4"/>
    </row>
    <row r="28" spans="1:20" ht="24.75" customHeight="1">
      <c r="A28" s="280">
        <v>18</v>
      </c>
      <c r="B28" s="388">
        <v>171136411</v>
      </c>
      <c r="C28" s="281" t="s">
        <v>659</v>
      </c>
      <c r="D28" s="382" t="s">
        <v>148</v>
      </c>
      <c r="E28" s="283" t="s">
        <v>660</v>
      </c>
      <c r="F28" s="385" t="s">
        <v>634</v>
      </c>
      <c r="G28" s="285">
        <v>85</v>
      </c>
      <c r="H28" s="315" t="str">
        <f t="shared" si="0"/>
        <v>TỐT</v>
      </c>
      <c r="I28" s="285">
        <v>85</v>
      </c>
      <c r="J28" s="315" t="str">
        <f t="shared" si="3"/>
        <v>TỐT</v>
      </c>
      <c r="K28" s="285">
        <f t="shared" si="1"/>
        <v>85</v>
      </c>
      <c r="L28" s="315" t="str">
        <f t="shared" si="2"/>
        <v>TỐT</v>
      </c>
      <c r="M28" s="286"/>
      <c r="O28" s="23"/>
      <c r="P28" s="24"/>
      <c r="Q28" s="25"/>
      <c r="R28" s="26"/>
      <c r="S28" s="27"/>
      <c r="T28" s="4"/>
    </row>
    <row r="29" spans="1:20" ht="24.75" customHeight="1">
      <c r="A29" s="280">
        <v>19</v>
      </c>
      <c r="B29" s="388">
        <v>171136412</v>
      </c>
      <c r="C29" s="281" t="s">
        <v>661</v>
      </c>
      <c r="D29" s="382" t="s">
        <v>162</v>
      </c>
      <c r="E29" s="283" t="s">
        <v>350</v>
      </c>
      <c r="F29" s="385" t="s">
        <v>634</v>
      </c>
      <c r="G29" s="285">
        <v>94</v>
      </c>
      <c r="H29" s="315" t="str">
        <f t="shared" si="0"/>
        <v>X SẮC</v>
      </c>
      <c r="I29" s="285">
        <v>90</v>
      </c>
      <c r="J29" s="315" t="str">
        <f t="shared" si="3"/>
        <v>X SẮC</v>
      </c>
      <c r="K29" s="285">
        <f t="shared" si="1"/>
        <v>92</v>
      </c>
      <c r="L29" s="315" t="str">
        <f t="shared" si="2"/>
        <v>X SẮC</v>
      </c>
      <c r="M29" s="286"/>
      <c r="O29" s="23"/>
      <c r="P29" s="24"/>
      <c r="Q29" s="25"/>
      <c r="R29" s="26"/>
      <c r="S29" s="27"/>
      <c r="T29" s="4"/>
    </row>
    <row r="30" spans="1:20" ht="24.75" customHeight="1">
      <c r="A30" s="280">
        <v>20</v>
      </c>
      <c r="B30" s="388">
        <v>171136413</v>
      </c>
      <c r="C30" s="281" t="s">
        <v>522</v>
      </c>
      <c r="D30" s="382" t="s">
        <v>162</v>
      </c>
      <c r="E30" s="283" t="s">
        <v>662</v>
      </c>
      <c r="F30" s="385" t="s">
        <v>634</v>
      </c>
      <c r="G30" s="285">
        <v>0</v>
      </c>
      <c r="H30" s="315" t="str">
        <f t="shared" si="0"/>
        <v>KÉM</v>
      </c>
      <c r="I30" s="295">
        <v>0</v>
      </c>
      <c r="J30" s="315" t="str">
        <f t="shared" si="3"/>
        <v>KÉM</v>
      </c>
      <c r="K30" s="285">
        <f t="shared" si="1"/>
        <v>0</v>
      </c>
      <c r="L30" s="315" t="str">
        <f t="shared" si="2"/>
        <v>KÉM</v>
      </c>
      <c r="M30" s="286" t="s">
        <v>1954</v>
      </c>
      <c r="O30" s="23"/>
      <c r="P30" s="24"/>
      <c r="Q30" s="25"/>
      <c r="R30" s="26"/>
      <c r="S30" s="27"/>
      <c r="T30" s="4"/>
    </row>
    <row r="31" spans="1:20" ht="24.75" customHeight="1">
      <c r="A31" s="280">
        <v>21</v>
      </c>
      <c r="B31" s="388">
        <v>171136414</v>
      </c>
      <c r="C31" s="281" t="s">
        <v>663</v>
      </c>
      <c r="D31" s="382" t="s">
        <v>115</v>
      </c>
      <c r="E31" s="283" t="s">
        <v>664</v>
      </c>
      <c r="F31" s="385" t="s">
        <v>634</v>
      </c>
      <c r="G31" s="285">
        <v>95</v>
      </c>
      <c r="H31" s="315" t="str">
        <f t="shared" si="0"/>
        <v>X SẮC</v>
      </c>
      <c r="I31" s="285">
        <v>83</v>
      </c>
      <c r="J31" s="315" t="str">
        <f t="shared" si="3"/>
        <v>TỐT</v>
      </c>
      <c r="K31" s="285">
        <f t="shared" si="1"/>
        <v>89</v>
      </c>
      <c r="L31" s="315" t="str">
        <f t="shared" si="2"/>
        <v>TỐT</v>
      </c>
      <c r="M31" s="286"/>
      <c r="O31" s="23"/>
      <c r="P31" s="24"/>
      <c r="Q31" s="25"/>
      <c r="R31" s="26"/>
      <c r="S31" s="27"/>
      <c r="T31" s="4"/>
    </row>
    <row r="32" spans="1:20" ht="24.75" customHeight="1">
      <c r="A32" s="280">
        <v>22</v>
      </c>
      <c r="B32" s="388">
        <v>171136415</v>
      </c>
      <c r="C32" s="281" t="s">
        <v>665</v>
      </c>
      <c r="D32" s="382" t="s">
        <v>517</v>
      </c>
      <c r="E32" s="283" t="s">
        <v>666</v>
      </c>
      <c r="F32" s="385" t="s">
        <v>634</v>
      </c>
      <c r="G32" s="285">
        <v>91</v>
      </c>
      <c r="H32" s="315" t="str">
        <f t="shared" si="0"/>
        <v>X SẮC</v>
      </c>
      <c r="I32" s="285">
        <v>80</v>
      </c>
      <c r="J32" s="315" t="str">
        <f t="shared" si="3"/>
        <v>TỐT</v>
      </c>
      <c r="K32" s="285">
        <f t="shared" si="1"/>
        <v>85.5</v>
      </c>
      <c r="L32" s="315" t="str">
        <f t="shared" si="2"/>
        <v>TỐT</v>
      </c>
      <c r="M32" s="286"/>
      <c r="O32" s="23"/>
      <c r="P32" s="24"/>
      <c r="Q32" s="25"/>
      <c r="R32" s="26"/>
      <c r="S32" s="27"/>
      <c r="T32" s="4"/>
    </row>
    <row r="33" spans="1:20" ht="24.75" customHeight="1">
      <c r="A33" s="280">
        <v>23</v>
      </c>
      <c r="B33" s="388">
        <v>171136416</v>
      </c>
      <c r="C33" s="281" t="s">
        <v>667</v>
      </c>
      <c r="D33" s="382" t="s">
        <v>517</v>
      </c>
      <c r="E33" s="283" t="s">
        <v>668</v>
      </c>
      <c r="F33" s="385" t="s">
        <v>634</v>
      </c>
      <c r="G33" s="285">
        <v>68</v>
      </c>
      <c r="H33" s="315" t="str">
        <f t="shared" si="0"/>
        <v>TB KHÁ</v>
      </c>
      <c r="I33" s="285">
        <v>70</v>
      </c>
      <c r="J33" s="315" t="str">
        <f t="shared" si="3"/>
        <v>KHÁ</v>
      </c>
      <c r="K33" s="285">
        <f t="shared" si="1"/>
        <v>69</v>
      </c>
      <c r="L33" s="315" t="str">
        <f t="shared" si="2"/>
        <v>TB KHÁ</v>
      </c>
      <c r="M33" s="286"/>
      <c r="O33" s="23"/>
      <c r="P33" s="24"/>
      <c r="Q33" s="25"/>
      <c r="R33" s="26"/>
      <c r="S33" s="27"/>
      <c r="T33" s="4"/>
    </row>
    <row r="34" spans="1:20" ht="24.75" customHeight="1">
      <c r="A34" s="280">
        <v>24</v>
      </c>
      <c r="B34" s="388">
        <v>171136418</v>
      </c>
      <c r="C34" s="281" t="s">
        <v>205</v>
      </c>
      <c r="D34" s="382" t="s">
        <v>156</v>
      </c>
      <c r="E34" s="283" t="s">
        <v>669</v>
      </c>
      <c r="F34" s="385" t="s">
        <v>634</v>
      </c>
      <c r="G34" s="285">
        <v>74</v>
      </c>
      <c r="H34" s="315" t="str">
        <f t="shared" si="0"/>
        <v>KHÁ</v>
      </c>
      <c r="I34" s="285">
        <v>70</v>
      </c>
      <c r="J34" s="315" t="str">
        <f t="shared" si="3"/>
        <v>KHÁ</v>
      </c>
      <c r="K34" s="285">
        <f t="shared" si="1"/>
        <v>72</v>
      </c>
      <c r="L34" s="315" t="str">
        <f t="shared" si="2"/>
        <v>KHÁ</v>
      </c>
      <c r="M34" s="286"/>
      <c r="O34" s="23"/>
      <c r="P34" s="24"/>
      <c r="Q34" s="25"/>
      <c r="R34" s="26"/>
      <c r="S34" s="27"/>
      <c r="T34" s="4"/>
    </row>
    <row r="35" spans="1:20" ht="24.75" customHeight="1">
      <c r="A35" s="280">
        <v>25</v>
      </c>
      <c r="B35" s="388">
        <v>171136419</v>
      </c>
      <c r="C35" s="281" t="s">
        <v>670</v>
      </c>
      <c r="D35" s="382" t="s">
        <v>273</v>
      </c>
      <c r="E35" s="283" t="s">
        <v>671</v>
      </c>
      <c r="F35" s="385" t="s">
        <v>634</v>
      </c>
      <c r="G35" s="285">
        <v>77</v>
      </c>
      <c r="H35" s="315" t="str">
        <f t="shared" si="0"/>
        <v>KHÁ</v>
      </c>
      <c r="I35" s="285">
        <v>87</v>
      </c>
      <c r="J35" s="315" t="str">
        <f t="shared" si="3"/>
        <v>TỐT</v>
      </c>
      <c r="K35" s="285">
        <f t="shared" si="1"/>
        <v>82</v>
      </c>
      <c r="L35" s="315" t="str">
        <f t="shared" si="2"/>
        <v>TỐT</v>
      </c>
      <c r="M35" s="286"/>
      <c r="O35" s="23"/>
      <c r="P35" s="24"/>
      <c r="Q35" s="25"/>
      <c r="R35" s="26"/>
      <c r="S35" s="27"/>
      <c r="T35" s="4"/>
    </row>
    <row r="36" spans="1:20" ht="24.75" customHeight="1">
      <c r="A36" s="280">
        <v>26</v>
      </c>
      <c r="B36" s="388">
        <v>171136420</v>
      </c>
      <c r="C36" s="281" t="s">
        <v>672</v>
      </c>
      <c r="D36" s="382" t="s">
        <v>318</v>
      </c>
      <c r="E36" s="283" t="s">
        <v>673</v>
      </c>
      <c r="F36" s="385" t="s">
        <v>634</v>
      </c>
      <c r="G36" s="285">
        <v>89</v>
      </c>
      <c r="H36" s="315" t="str">
        <f t="shared" si="0"/>
        <v>TỐT</v>
      </c>
      <c r="I36" s="285">
        <v>81</v>
      </c>
      <c r="J36" s="315" t="str">
        <f t="shared" si="3"/>
        <v>TỐT</v>
      </c>
      <c r="K36" s="285">
        <f t="shared" si="1"/>
        <v>85</v>
      </c>
      <c r="L36" s="315" t="str">
        <f t="shared" si="2"/>
        <v>TỐT</v>
      </c>
      <c r="M36" s="286"/>
      <c r="O36" s="23"/>
      <c r="P36" s="24"/>
      <c r="Q36" s="25"/>
      <c r="R36" s="26"/>
      <c r="S36" s="27"/>
      <c r="T36" s="4"/>
    </row>
    <row r="37" spans="1:20" ht="24.75" customHeight="1">
      <c r="A37" s="280">
        <v>27</v>
      </c>
      <c r="B37" s="388">
        <v>171136421</v>
      </c>
      <c r="C37" s="281" t="s">
        <v>674</v>
      </c>
      <c r="D37" s="382" t="s">
        <v>292</v>
      </c>
      <c r="E37" s="283" t="s">
        <v>675</v>
      </c>
      <c r="F37" s="385" t="s">
        <v>634</v>
      </c>
      <c r="G37" s="285">
        <v>100</v>
      </c>
      <c r="H37" s="315" t="str">
        <f t="shared" si="0"/>
        <v>X SẮC</v>
      </c>
      <c r="I37" s="285">
        <v>100</v>
      </c>
      <c r="J37" s="315" t="str">
        <f t="shared" si="3"/>
        <v>X SẮC</v>
      </c>
      <c r="K37" s="285">
        <f t="shared" si="1"/>
        <v>100</v>
      </c>
      <c r="L37" s="315" t="str">
        <f t="shared" si="2"/>
        <v>X SẮC</v>
      </c>
      <c r="M37" s="286"/>
      <c r="O37" s="23"/>
      <c r="P37" s="24"/>
      <c r="Q37" s="25"/>
      <c r="R37" s="26"/>
      <c r="S37" s="27"/>
      <c r="T37" s="4"/>
    </row>
    <row r="38" spans="1:20" ht="24.75" customHeight="1">
      <c r="A38" s="280">
        <v>28</v>
      </c>
      <c r="B38" s="388">
        <v>171136422</v>
      </c>
      <c r="C38" s="281" t="s">
        <v>676</v>
      </c>
      <c r="D38" s="382" t="s">
        <v>32</v>
      </c>
      <c r="E38" s="283" t="s">
        <v>677</v>
      </c>
      <c r="F38" s="385" t="s">
        <v>634</v>
      </c>
      <c r="G38" s="285">
        <v>94</v>
      </c>
      <c r="H38" s="315" t="str">
        <f t="shared" si="0"/>
        <v>X SẮC</v>
      </c>
      <c r="I38" s="285">
        <v>75</v>
      </c>
      <c r="J38" s="315" t="str">
        <f t="shared" si="3"/>
        <v>KHÁ</v>
      </c>
      <c r="K38" s="285">
        <f t="shared" si="1"/>
        <v>84.5</v>
      </c>
      <c r="L38" s="315" t="str">
        <f t="shared" si="2"/>
        <v>TỐT</v>
      </c>
      <c r="M38" s="286"/>
      <c r="O38" s="23"/>
      <c r="P38" s="24"/>
      <c r="Q38" s="25"/>
      <c r="R38" s="26"/>
      <c r="S38" s="27"/>
      <c r="T38" s="4"/>
    </row>
    <row r="39" spans="1:20" ht="24.75" customHeight="1">
      <c r="A39" s="280">
        <v>29</v>
      </c>
      <c r="B39" s="388">
        <v>171136423</v>
      </c>
      <c r="C39" s="281" t="s">
        <v>678</v>
      </c>
      <c r="D39" s="382" t="s">
        <v>679</v>
      </c>
      <c r="E39" s="283" t="s">
        <v>680</v>
      </c>
      <c r="F39" s="385" t="s">
        <v>634</v>
      </c>
      <c r="G39" s="285">
        <v>66</v>
      </c>
      <c r="H39" s="315" t="str">
        <f t="shared" si="0"/>
        <v>TB KHÁ</v>
      </c>
      <c r="I39" s="285">
        <v>73</v>
      </c>
      <c r="J39" s="315" t="str">
        <f t="shared" si="3"/>
        <v>KHÁ</v>
      </c>
      <c r="K39" s="285">
        <f t="shared" si="1"/>
        <v>69.5</v>
      </c>
      <c r="L39" s="315" t="str">
        <f t="shared" si="2"/>
        <v>TB KHÁ</v>
      </c>
      <c r="M39" s="286"/>
      <c r="O39" s="23"/>
      <c r="P39" s="24"/>
      <c r="Q39" s="25"/>
      <c r="R39" s="26"/>
      <c r="S39" s="27"/>
      <c r="T39" s="4"/>
    </row>
    <row r="40" spans="1:20" ht="24.75" customHeight="1">
      <c r="A40" s="280">
        <v>30</v>
      </c>
      <c r="B40" s="388">
        <v>171136424</v>
      </c>
      <c r="C40" s="281" t="s">
        <v>591</v>
      </c>
      <c r="D40" s="382" t="s">
        <v>260</v>
      </c>
      <c r="E40" s="283" t="s">
        <v>681</v>
      </c>
      <c r="F40" s="385" t="s">
        <v>634</v>
      </c>
      <c r="G40" s="285">
        <v>71</v>
      </c>
      <c r="H40" s="315" t="str">
        <f t="shared" si="0"/>
        <v>KHÁ</v>
      </c>
      <c r="I40" s="285">
        <v>65</v>
      </c>
      <c r="J40" s="315" t="str">
        <f t="shared" si="3"/>
        <v>TB KHÁ</v>
      </c>
      <c r="K40" s="285">
        <f t="shared" si="1"/>
        <v>68</v>
      </c>
      <c r="L40" s="315" t="str">
        <f t="shared" si="2"/>
        <v>TB KHÁ</v>
      </c>
      <c r="M40" s="286"/>
      <c r="O40" s="23"/>
      <c r="P40" s="24"/>
      <c r="Q40" s="25"/>
      <c r="R40" s="26"/>
      <c r="S40" s="27"/>
      <c r="T40" s="4"/>
    </row>
    <row r="41" spans="1:20" ht="24.75" customHeight="1">
      <c r="A41" s="280">
        <v>31</v>
      </c>
      <c r="B41" s="388">
        <v>171136425</v>
      </c>
      <c r="C41" s="281" t="s">
        <v>682</v>
      </c>
      <c r="D41" s="382" t="s">
        <v>42</v>
      </c>
      <c r="E41" s="283" t="s">
        <v>683</v>
      </c>
      <c r="F41" s="385" t="s">
        <v>634</v>
      </c>
      <c r="G41" s="285">
        <v>81</v>
      </c>
      <c r="H41" s="315" t="str">
        <f t="shared" si="0"/>
        <v>TỐT</v>
      </c>
      <c r="I41" s="285">
        <v>74</v>
      </c>
      <c r="J41" s="315" t="str">
        <f t="shared" si="3"/>
        <v>KHÁ</v>
      </c>
      <c r="K41" s="285">
        <f t="shared" si="1"/>
        <v>77.5</v>
      </c>
      <c r="L41" s="315" t="str">
        <f t="shared" si="2"/>
        <v>KHÁ</v>
      </c>
      <c r="M41" s="286"/>
      <c r="O41" s="23"/>
      <c r="P41" s="24"/>
      <c r="Q41" s="25"/>
      <c r="R41" s="26"/>
      <c r="S41" s="27"/>
      <c r="T41" s="4"/>
    </row>
    <row r="42" spans="1:20" ht="24.75" customHeight="1">
      <c r="A42" s="280">
        <v>32</v>
      </c>
      <c r="B42" s="388">
        <v>171136426</v>
      </c>
      <c r="C42" s="281" t="s">
        <v>155</v>
      </c>
      <c r="D42" s="382" t="s">
        <v>684</v>
      </c>
      <c r="E42" s="283" t="s">
        <v>685</v>
      </c>
      <c r="F42" s="385" t="s">
        <v>634</v>
      </c>
      <c r="G42" s="285">
        <v>94</v>
      </c>
      <c r="H42" s="315" t="str">
        <f t="shared" si="0"/>
        <v>X SẮC</v>
      </c>
      <c r="I42" s="285">
        <v>80</v>
      </c>
      <c r="J42" s="315" t="str">
        <f t="shared" si="3"/>
        <v>TỐT</v>
      </c>
      <c r="K42" s="285">
        <f t="shared" si="1"/>
        <v>87</v>
      </c>
      <c r="L42" s="315" t="str">
        <f t="shared" si="2"/>
        <v>TỐT</v>
      </c>
      <c r="M42" s="286"/>
      <c r="O42" s="23"/>
      <c r="P42" s="24"/>
      <c r="Q42" s="25"/>
      <c r="R42" s="26"/>
      <c r="S42" s="27"/>
      <c r="T42" s="4"/>
    </row>
    <row r="43" spans="1:13" ht="24.75" customHeight="1">
      <c r="A43" s="280">
        <v>33</v>
      </c>
      <c r="B43" s="388">
        <v>171136427</v>
      </c>
      <c r="C43" s="281" t="s">
        <v>686</v>
      </c>
      <c r="D43" s="382" t="s">
        <v>116</v>
      </c>
      <c r="E43" s="283" t="s">
        <v>687</v>
      </c>
      <c r="F43" s="385" t="s">
        <v>634</v>
      </c>
      <c r="G43" s="285">
        <v>72</v>
      </c>
      <c r="H43" s="315" t="str">
        <f t="shared" si="0"/>
        <v>KHÁ</v>
      </c>
      <c r="I43" s="285">
        <v>71</v>
      </c>
      <c r="J43" s="315" t="str">
        <f t="shared" si="3"/>
        <v>KHÁ</v>
      </c>
      <c r="K43" s="285">
        <f t="shared" si="1"/>
        <v>71.5</v>
      </c>
      <c r="L43" s="315" t="str">
        <f t="shared" si="2"/>
        <v>KHÁ</v>
      </c>
      <c r="M43" s="286"/>
    </row>
    <row r="44" spans="1:13" ht="24.75" customHeight="1">
      <c r="A44" s="280">
        <v>34</v>
      </c>
      <c r="B44" s="388">
        <v>171138861</v>
      </c>
      <c r="C44" s="281" t="s">
        <v>688</v>
      </c>
      <c r="D44" s="382" t="s">
        <v>248</v>
      </c>
      <c r="E44" s="283" t="s">
        <v>95</v>
      </c>
      <c r="F44" s="385" t="s">
        <v>634</v>
      </c>
      <c r="G44" s="285">
        <v>100</v>
      </c>
      <c r="H44" s="315" t="str">
        <f t="shared" si="0"/>
        <v>X SẮC</v>
      </c>
      <c r="I44" s="392">
        <v>90</v>
      </c>
      <c r="J44" s="315" t="str">
        <f t="shared" si="3"/>
        <v>X SẮC</v>
      </c>
      <c r="K44" s="285">
        <f t="shared" si="1"/>
        <v>95</v>
      </c>
      <c r="L44" s="315" t="str">
        <f t="shared" si="2"/>
        <v>X SẮC</v>
      </c>
      <c r="M44" s="286"/>
    </row>
    <row r="45" spans="1:13" ht="24.75" customHeight="1">
      <c r="A45" s="298">
        <v>35</v>
      </c>
      <c r="B45" s="390">
        <v>171138862</v>
      </c>
      <c r="C45" s="299" t="s">
        <v>335</v>
      </c>
      <c r="D45" s="383" t="s">
        <v>689</v>
      </c>
      <c r="E45" s="301" t="s">
        <v>690</v>
      </c>
      <c r="F45" s="386" t="s">
        <v>634</v>
      </c>
      <c r="G45" s="296">
        <v>70</v>
      </c>
      <c r="H45" s="317" t="str">
        <f t="shared" si="0"/>
        <v>KHÁ</v>
      </c>
      <c r="I45" s="296">
        <v>70</v>
      </c>
      <c r="J45" s="317" t="str">
        <f t="shared" si="3"/>
        <v>KHÁ</v>
      </c>
      <c r="K45" s="296">
        <f t="shared" si="1"/>
        <v>70</v>
      </c>
      <c r="L45" s="315" t="str">
        <f t="shared" si="2"/>
        <v>KHÁ</v>
      </c>
      <c r="M45" s="297"/>
    </row>
    <row r="46" spans="1:14" ht="11.25" customHeight="1">
      <c r="A46" s="318"/>
      <c r="B46" s="319"/>
      <c r="C46" s="319"/>
      <c r="D46" s="319"/>
      <c r="E46" s="319"/>
      <c r="F46" s="319"/>
      <c r="G46" s="320"/>
      <c r="H46" s="320"/>
      <c r="I46" s="320"/>
      <c r="J46" s="320"/>
      <c r="K46" s="320"/>
      <c r="L46" s="320"/>
      <c r="M46" s="320">
        <v>3</v>
      </c>
      <c r="N46" s="4"/>
    </row>
    <row r="47" spans="1:13" ht="16.5">
      <c r="A47" s="318"/>
      <c r="B47" s="318"/>
      <c r="C47" s="320"/>
      <c r="D47" s="320"/>
      <c r="E47" s="320"/>
      <c r="F47" s="320"/>
      <c r="G47" s="451" t="s">
        <v>2480</v>
      </c>
      <c r="H47" s="452"/>
      <c r="I47" s="453"/>
      <c r="J47" s="322"/>
      <c r="K47" s="451" t="s">
        <v>2479</v>
      </c>
      <c r="L47" s="452"/>
      <c r="M47" s="453"/>
    </row>
    <row r="48" spans="1:13" ht="16.5">
      <c r="A48" s="318"/>
      <c r="B48" s="318"/>
      <c r="C48" s="320"/>
      <c r="D48" s="320"/>
      <c r="E48" s="320"/>
      <c r="F48" s="320"/>
      <c r="G48" s="311" t="s">
        <v>2412</v>
      </c>
      <c r="H48" s="308" t="s">
        <v>2413</v>
      </c>
      <c r="I48" s="321" t="s">
        <v>4</v>
      </c>
      <c r="J48" s="309"/>
      <c r="K48" s="313" t="s">
        <v>2412</v>
      </c>
      <c r="L48" s="308" t="s">
        <v>2413</v>
      </c>
      <c r="M48" s="308" t="s">
        <v>4</v>
      </c>
    </row>
    <row r="49" spans="1:13" ht="15.75" customHeight="1">
      <c r="A49" s="318"/>
      <c r="B49" s="318"/>
      <c r="C49" s="320"/>
      <c r="D49" s="320"/>
      <c r="E49" s="320"/>
      <c r="F49" s="320"/>
      <c r="G49" s="311" t="s">
        <v>1522</v>
      </c>
      <c r="H49" s="308">
        <f>COUNTIF($J$11:$J$45,G49)</f>
        <v>6</v>
      </c>
      <c r="I49" s="393">
        <f>H49/$H$56</f>
        <v>0.17142857142857143</v>
      </c>
      <c r="J49" s="309"/>
      <c r="K49" s="313" t="s">
        <v>1522</v>
      </c>
      <c r="L49" s="308">
        <f>COUNTIF($L$11:$L$45,K49)</f>
        <v>5</v>
      </c>
      <c r="M49" s="312">
        <f>L49/$L$56</f>
        <v>0.14285714285714285</v>
      </c>
    </row>
    <row r="50" spans="1:13" ht="15.75" customHeight="1">
      <c r="A50" s="318"/>
      <c r="B50" s="318"/>
      <c r="C50" s="320"/>
      <c r="D50" s="320"/>
      <c r="E50" s="320"/>
      <c r="F50" s="320"/>
      <c r="G50" s="311" t="s">
        <v>1523</v>
      </c>
      <c r="H50" s="308">
        <f aca="true" t="shared" si="4" ref="H50:H55">COUNTIF($J$11:$J$45,G50)</f>
        <v>8</v>
      </c>
      <c r="I50" s="393">
        <f aca="true" t="shared" si="5" ref="I50:I56">H50/$H$56</f>
        <v>0.22857142857142856</v>
      </c>
      <c r="J50" s="309"/>
      <c r="K50" s="313" t="s">
        <v>1523</v>
      </c>
      <c r="L50" s="308">
        <f aca="true" t="shared" si="6" ref="L50:L55">COUNTIF($L$11:$L$45,K50)</f>
        <v>10</v>
      </c>
      <c r="M50" s="312">
        <f aca="true" t="shared" si="7" ref="M50:M56">L50/$L$56</f>
        <v>0.2857142857142857</v>
      </c>
    </row>
    <row r="51" spans="1:13" ht="15.75" customHeight="1">
      <c r="A51" s="318"/>
      <c r="B51" s="318"/>
      <c r="C51" s="320"/>
      <c r="D51" s="320"/>
      <c r="E51" s="320"/>
      <c r="F51" s="320"/>
      <c r="G51" s="311" t="s">
        <v>2414</v>
      </c>
      <c r="H51" s="308">
        <f t="shared" si="4"/>
        <v>14</v>
      </c>
      <c r="I51" s="393">
        <f t="shared" si="5"/>
        <v>0.4</v>
      </c>
      <c r="J51" s="309"/>
      <c r="K51" s="313" t="s">
        <v>2414</v>
      </c>
      <c r="L51" s="308">
        <f t="shared" si="6"/>
        <v>11</v>
      </c>
      <c r="M51" s="312">
        <f t="shared" si="7"/>
        <v>0.3142857142857143</v>
      </c>
    </row>
    <row r="52" spans="1:13" ht="15.75" customHeight="1">
      <c r="A52" s="318"/>
      <c r="B52" s="318"/>
      <c r="C52" s="320"/>
      <c r="D52" s="320"/>
      <c r="E52" s="320"/>
      <c r="F52" s="320"/>
      <c r="G52" s="311" t="s">
        <v>2415</v>
      </c>
      <c r="H52" s="308">
        <f t="shared" si="4"/>
        <v>4</v>
      </c>
      <c r="I52" s="393">
        <f t="shared" si="5"/>
        <v>0.11428571428571428</v>
      </c>
      <c r="J52" s="309"/>
      <c r="K52" s="313" t="s">
        <v>2415</v>
      </c>
      <c r="L52" s="308">
        <f t="shared" si="6"/>
        <v>6</v>
      </c>
      <c r="M52" s="312">
        <f t="shared" si="7"/>
        <v>0.17142857142857143</v>
      </c>
    </row>
    <row r="53" spans="1:13" ht="15.75" customHeight="1">
      <c r="A53" s="318"/>
      <c r="B53" s="318"/>
      <c r="C53" s="320"/>
      <c r="D53" s="320"/>
      <c r="E53" s="320"/>
      <c r="F53" s="320"/>
      <c r="G53" s="311" t="s">
        <v>2416</v>
      </c>
      <c r="H53" s="308">
        <f t="shared" si="4"/>
        <v>0</v>
      </c>
      <c r="I53" s="393">
        <f t="shared" si="5"/>
        <v>0</v>
      </c>
      <c r="J53" s="309"/>
      <c r="K53" s="313" t="s">
        <v>2416</v>
      </c>
      <c r="L53" s="308">
        <f t="shared" si="6"/>
        <v>0</v>
      </c>
      <c r="M53" s="312">
        <f t="shared" si="7"/>
        <v>0</v>
      </c>
    </row>
    <row r="54" spans="1:13" ht="15.75" customHeight="1">
      <c r="A54" s="318"/>
      <c r="B54" s="318"/>
      <c r="C54" s="320"/>
      <c r="D54" s="320"/>
      <c r="E54" s="320"/>
      <c r="F54" s="320"/>
      <c r="G54" s="311" t="s">
        <v>2481</v>
      </c>
      <c r="H54" s="308">
        <f t="shared" si="4"/>
        <v>0</v>
      </c>
      <c r="I54" s="393">
        <f t="shared" si="5"/>
        <v>0</v>
      </c>
      <c r="J54" s="309"/>
      <c r="K54" s="313" t="s">
        <v>2481</v>
      </c>
      <c r="L54" s="308">
        <f t="shared" si="6"/>
        <v>1</v>
      </c>
      <c r="M54" s="312">
        <f t="shared" si="7"/>
        <v>0.02857142857142857</v>
      </c>
    </row>
    <row r="55" spans="1:13" ht="15.75" customHeight="1">
      <c r="A55" s="318"/>
      <c r="B55" s="318"/>
      <c r="C55" s="320"/>
      <c r="D55" s="320"/>
      <c r="E55" s="320"/>
      <c r="F55" s="320"/>
      <c r="G55" s="311" t="s">
        <v>2418</v>
      </c>
      <c r="H55" s="308">
        <f t="shared" si="4"/>
        <v>3</v>
      </c>
      <c r="I55" s="393">
        <f t="shared" si="5"/>
        <v>0.08571428571428572</v>
      </c>
      <c r="J55" s="309"/>
      <c r="K55" s="313" t="s">
        <v>2418</v>
      </c>
      <c r="L55" s="308">
        <f t="shared" si="6"/>
        <v>2</v>
      </c>
      <c r="M55" s="312">
        <f t="shared" si="7"/>
        <v>0.05714285714285714</v>
      </c>
    </row>
    <row r="56" spans="1:13" ht="15.75" customHeight="1">
      <c r="A56" s="318"/>
      <c r="B56" s="318"/>
      <c r="C56" s="320"/>
      <c r="D56" s="320"/>
      <c r="E56" s="320"/>
      <c r="F56" s="320"/>
      <c r="G56" s="311" t="s">
        <v>2419</v>
      </c>
      <c r="H56" s="308">
        <f>SUM(H49:H55)</f>
        <v>35</v>
      </c>
      <c r="I56" s="393">
        <f t="shared" si="5"/>
        <v>1</v>
      </c>
      <c r="J56" s="309"/>
      <c r="K56" s="313" t="s">
        <v>2419</v>
      </c>
      <c r="L56" s="308">
        <f>SUM(L49:L55)</f>
        <v>35</v>
      </c>
      <c r="M56" s="312">
        <f t="shared" si="7"/>
        <v>1</v>
      </c>
    </row>
    <row r="57" spans="2:13" s="5" customFormat="1" ht="16.5">
      <c r="B57" s="2"/>
      <c r="F57" s="454" t="s">
        <v>2494</v>
      </c>
      <c r="G57" s="454"/>
      <c r="H57" s="454"/>
      <c r="I57" s="454"/>
      <c r="J57" s="454"/>
      <c r="K57" s="454"/>
      <c r="L57" s="454"/>
      <c r="M57" s="454"/>
    </row>
    <row r="58" spans="1:14" s="7" customFormat="1" ht="16.5">
      <c r="A58" s="430" t="s">
        <v>5</v>
      </c>
      <c r="B58" s="430"/>
      <c r="C58" s="430"/>
      <c r="D58" s="430"/>
      <c r="E58" s="430"/>
      <c r="F58" s="430"/>
      <c r="G58" s="449" t="s">
        <v>2420</v>
      </c>
      <c r="H58" s="449"/>
      <c r="I58" s="449"/>
      <c r="J58" s="449"/>
      <c r="K58" s="449"/>
      <c r="L58" s="449"/>
      <c r="M58" s="449"/>
      <c r="N58" s="5"/>
    </row>
    <row r="59" spans="1:14" ht="16.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2" spans="1:13" ht="16.5">
      <c r="A62" s="430" t="s">
        <v>2463</v>
      </c>
      <c r="B62" s="430"/>
      <c r="C62" s="430"/>
      <c r="G62" s="449" t="s">
        <v>2462</v>
      </c>
      <c r="H62" s="449"/>
      <c r="I62" s="449"/>
      <c r="J62" s="449"/>
      <c r="K62" s="449"/>
      <c r="L62" s="449"/>
      <c r="M62" s="449"/>
    </row>
  </sheetData>
  <sheetProtection/>
  <mergeCells count="25">
    <mergeCell ref="G58:M58"/>
    <mergeCell ref="M9:M10"/>
    <mergeCell ref="G9:H9"/>
    <mergeCell ref="A7:N7"/>
    <mergeCell ref="A9:A10"/>
    <mergeCell ref="C9:D10"/>
    <mergeCell ref="G47:I47"/>
    <mergeCell ref="K47:M47"/>
    <mergeCell ref="F57:M57"/>
    <mergeCell ref="A62:C62"/>
    <mergeCell ref="G62:M62"/>
    <mergeCell ref="A58:C58"/>
    <mergeCell ref="B9:B10"/>
    <mergeCell ref="D58:F58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G11:G45 I44:I45">
    <cfRule type="cellIs" priority="3" dxfId="0" operator="equal" stopIfTrue="1">
      <formula>0</formula>
    </cfRule>
  </conditionalFormatting>
  <conditionalFormatting sqref="I11:I43">
    <cfRule type="cellIs" priority="2" dxfId="0" operator="equal" stopIfTrue="1">
      <formula>0</formula>
    </cfRule>
  </conditionalFormatting>
  <conditionalFormatting sqref="K11:K45">
    <cfRule type="cellIs" priority="1" dxfId="0" operator="equal" stopIfTrue="1">
      <formula>0</formula>
    </cfRule>
  </conditionalFormatting>
  <printOptions/>
  <pageMargins left="0.2" right="0.17" top="0.4" bottom="0.23" header="0.28" footer="0.24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64"/>
  <sheetViews>
    <sheetView zoomScale="75" zoomScaleNormal="75" zoomScalePageLayoutView="0" workbookViewId="0" topLeftCell="A41">
      <selection activeCell="Z65" sqref="Z65"/>
    </sheetView>
  </sheetViews>
  <sheetFormatPr defaultColWidth="9.140625" defaultRowHeight="12.75"/>
  <cols>
    <col min="1" max="1" width="4.28125" style="2" customWidth="1"/>
    <col min="2" max="2" width="9.8515625" style="2" customWidth="1"/>
    <col min="3" max="3" width="14.421875" style="2" customWidth="1"/>
    <col min="4" max="4" width="7.00390625" style="2" customWidth="1"/>
    <col min="5" max="5" width="7.8515625" style="2" customWidth="1"/>
    <col min="6" max="6" width="10.140625" style="2" customWidth="1"/>
    <col min="7" max="7" width="7.421875" style="2" customWidth="1"/>
    <col min="8" max="8" width="6.57421875" style="2" customWidth="1"/>
    <col min="9" max="9" width="6.7109375" style="2" customWidth="1"/>
    <col min="10" max="10" width="6.28125" style="2" customWidth="1"/>
    <col min="11" max="12" width="6.7109375" style="2" customWidth="1"/>
    <col min="13" max="13" width="7.28125" style="2" customWidth="1"/>
    <col min="14" max="14" width="10.28125" style="2" customWidth="1"/>
    <col min="15" max="16" width="9.140625" style="2" customWidth="1"/>
    <col min="17" max="17" width="12.00390625" style="2" bestFit="1" customWidth="1"/>
    <col min="18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2473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2456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47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6" t="s">
        <v>2411</v>
      </c>
    </row>
    <row r="10" spans="1:13" s="5" customFormat="1" ht="14.25" customHeight="1">
      <c r="A10" s="447"/>
      <c r="B10" s="450"/>
      <c r="C10" s="447"/>
      <c r="D10" s="447"/>
      <c r="E10" s="447"/>
      <c r="F10" s="447"/>
      <c r="G10" s="6" t="s">
        <v>2402</v>
      </c>
      <c r="H10" s="6" t="s">
        <v>2403</v>
      </c>
      <c r="I10" s="6" t="s">
        <v>2402</v>
      </c>
      <c r="J10" s="6" t="s">
        <v>2403</v>
      </c>
      <c r="K10" s="6" t="s">
        <v>2402</v>
      </c>
      <c r="L10" s="6" t="s">
        <v>2403</v>
      </c>
      <c r="M10" s="446"/>
    </row>
    <row r="11" spans="1:24" ht="24.75" customHeight="1">
      <c r="A11" s="273">
        <v>1</v>
      </c>
      <c r="B11" s="387">
        <v>162333693</v>
      </c>
      <c r="C11" s="274" t="s">
        <v>571</v>
      </c>
      <c r="D11" s="381" t="s">
        <v>93</v>
      </c>
      <c r="E11" s="276" t="s">
        <v>475</v>
      </c>
      <c r="F11" s="384" t="s">
        <v>569</v>
      </c>
      <c r="G11" s="278">
        <v>88</v>
      </c>
      <c r="H11" s="279" t="str">
        <f aca="true" t="shared" si="0" ref="H11:L47">IF(G11&gt;=90,"X SẮC",IF(G11&gt;=80,"TỐT",IF(G11&gt;=70,"KHÁ",IF(G11&gt;=60,"TB KHÁ",IF(G11&gt;=50,"T. BÌNH",IF(G11&gt;=40,"YẾU","KÉM"))))))</f>
        <v>TỐT</v>
      </c>
      <c r="I11" s="278">
        <v>90</v>
      </c>
      <c r="J11" s="279" t="str">
        <f t="shared" si="0"/>
        <v>X SẮC</v>
      </c>
      <c r="K11" s="278">
        <f>(G11+I11)/2</f>
        <v>89</v>
      </c>
      <c r="L11" s="279" t="str">
        <f t="shared" si="0"/>
        <v>TỐT</v>
      </c>
      <c r="M11" s="279"/>
      <c r="O11" s="56"/>
      <c r="P11" s="160"/>
      <c r="Q11" s="56"/>
      <c r="R11" s="56"/>
      <c r="S11" s="4"/>
      <c r="T11" s="20"/>
      <c r="U11" s="49"/>
      <c r="V11" s="58"/>
      <c r="W11" s="48"/>
      <c r="X11" s="49"/>
    </row>
    <row r="12" spans="1:24" ht="24.75" customHeight="1">
      <c r="A12" s="280">
        <v>2</v>
      </c>
      <c r="B12" s="388">
        <v>162333834</v>
      </c>
      <c r="C12" s="281" t="s">
        <v>597</v>
      </c>
      <c r="D12" s="382" t="s">
        <v>93</v>
      </c>
      <c r="E12" s="283" t="s">
        <v>598</v>
      </c>
      <c r="F12" s="385" t="s">
        <v>569</v>
      </c>
      <c r="G12" s="285">
        <v>80</v>
      </c>
      <c r="H12" s="286" t="str">
        <f t="shared" si="0"/>
        <v>TỐT</v>
      </c>
      <c r="I12" s="285">
        <v>90</v>
      </c>
      <c r="J12" s="286" t="str">
        <f t="shared" si="0"/>
        <v>X SẮC</v>
      </c>
      <c r="K12" s="285">
        <f aca="true" t="shared" si="1" ref="K12:K47">(G12+I12)/2</f>
        <v>85</v>
      </c>
      <c r="L12" s="286" t="str">
        <f t="shared" si="0"/>
        <v>TỐT</v>
      </c>
      <c r="M12" s="286"/>
      <c r="O12" s="45"/>
      <c r="P12" s="48"/>
      <c r="Q12" s="91"/>
      <c r="R12" s="28"/>
      <c r="S12" s="4"/>
      <c r="T12" s="20"/>
      <c r="U12" s="4"/>
      <c r="V12" s="47"/>
      <c r="W12" s="48"/>
      <c r="X12" s="4"/>
    </row>
    <row r="13" spans="1:24" ht="24.75" customHeight="1">
      <c r="A13" s="280">
        <v>3</v>
      </c>
      <c r="B13" s="388">
        <v>162337010</v>
      </c>
      <c r="C13" s="281" t="s">
        <v>623</v>
      </c>
      <c r="D13" s="382" t="s">
        <v>624</v>
      </c>
      <c r="E13" s="283" t="s">
        <v>545</v>
      </c>
      <c r="F13" s="385" t="s">
        <v>569</v>
      </c>
      <c r="G13" s="285">
        <v>95</v>
      </c>
      <c r="H13" s="286" t="str">
        <f t="shared" si="0"/>
        <v>X SẮC</v>
      </c>
      <c r="I13" s="285">
        <v>100</v>
      </c>
      <c r="J13" s="286" t="str">
        <f t="shared" si="0"/>
        <v>X SẮC</v>
      </c>
      <c r="K13" s="285">
        <f t="shared" si="1"/>
        <v>97.5</v>
      </c>
      <c r="L13" s="286" t="str">
        <f t="shared" si="0"/>
        <v>X SẮC</v>
      </c>
      <c r="M13" s="286"/>
      <c r="O13" s="45"/>
      <c r="P13" s="48"/>
      <c r="Q13" s="91"/>
      <c r="R13" s="28"/>
      <c r="S13" s="4"/>
      <c r="T13" s="20"/>
      <c r="U13" s="4"/>
      <c r="V13" s="47"/>
      <c r="W13" s="48"/>
      <c r="X13" s="4"/>
    </row>
    <row r="14" spans="1:24" ht="24.75" customHeight="1">
      <c r="A14" s="280">
        <v>4</v>
      </c>
      <c r="B14" s="388">
        <v>162336776</v>
      </c>
      <c r="C14" s="281" t="s">
        <v>618</v>
      </c>
      <c r="D14" s="382" t="s">
        <v>619</v>
      </c>
      <c r="E14" s="283" t="s">
        <v>620</v>
      </c>
      <c r="F14" s="385" t="s">
        <v>569</v>
      </c>
      <c r="G14" s="285">
        <v>89</v>
      </c>
      <c r="H14" s="286" t="str">
        <f t="shared" si="0"/>
        <v>TỐT</v>
      </c>
      <c r="I14" s="285">
        <v>90</v>
      </c>
      <c r="J14" s="286" t="str">
        <f t="shared" si="0"/>
        <v>X SẮC</v>
      </c>
      <c r="K14" s="285">
        <f t="shared" si="1"/>
        <v>89.5</v>
      </c>
      <c r="L14" s="286" t="str">
        <f t="shared" si="0"/>
        <v>TỐT</v>
      </c>
      <c r="M14" s="286"/>
      <c r="O14" s="45"/>
      <c r="P14" s="48"/>
      <c r="Q14" s="91"/>
      <c r="R14" s="28"/>
      <c r="S14" s="4"/>
      <c r="T14" s="20"/>
      <c r="U14" s="4"/>
      <c r="V14" s="47"/>
      <c r="W14" s="48"/>
      <c r="X14" s="4"/>
    </row>
    <row r="15" spans="1:24" ht="24.75" customHeight="1">
      <c r="A15" s="280">
        <v>5</v>
      </c>
      <c r="B15" s="388">
        <v>162333708</v>
      </c>
      <c r="C15" s="281" t="s">
        <v>572</v>
      </c>
      <c r="D15" s="382" t="s">
        <v>573</v>
      </c>
      <c r="E15" s="283" t="s">
        <v>574</v>
      </c>
      <c r="F15" s="385" t="s">
        <v>569</v>
      </c>
      <c r="G15" s="285">
        <v>80</v>
      </c>
      <c r="H15" s="286" t="str">
        <f t="shared" si="0"/>
        <v>TỐT</v>
      </c>
      <c r="I15" s="285">
        <v>90</v>
      </c>
      <c r="J15" s="286" t="str">
        <f t="shared" si="0"/>
        <v>X SẮC</v>
      </c>
      <c r="K15" s="285">
        <f t="shared" si="1"/>
        <v>85</v>
      </c>
      <c r="L15" s="286" t="str">
        <f t="shared" si="0"/>
        <v>TỐT</v>
      </c>
      <c r="M15" s="286"/>
      <c r="O15" s="45"/>
      <c r="P15" s="48"/>
      <c r="Q15" s="91"/>
      <c r="R15" s="28"/>
      <c r="S15" s="4"/>
      <c r="T15" s="20"/>
      <c r="U15" s="4"/>
      <c r="V15" s="47"/>
      <c r="W15" s="48"/>
      <c r="X15" s="4"/>
    </row>
    <row r="16" spans="1:24" ht="24.75" customHeight="1">
      <c r="A16" s="280">
        <v>6</v>
      </c>
      <c r="B16" s="388">
        <v>162333836</v>
      </c>
      <c r="C16" s="281" t="s">
        <v>599</v>
      </c>
      <c r="D16" s="382" t="s">
        <v>36</v>
      </c>
      <c r="E16" s="283" t="s">
        <v>600</v>
      </c>
      <c r="F16" s="385" t="s">
        <v>569</v>
      </c>
      <c r="G16" s="285">
        <v>80</v>
      </c>
      <c r="H16" s="286" t="str">
        <f t="shared" si="0"/>
        <v>TỐT</v>
      </c>
      <c r="I16" s="285">
        <v>90</v>
      </c>
      <c r="J16" s="286" t="str">
        <f t="shared" si="0"/>
        <v>X SẮC</v>
      </c>
      <c r="K16" s="285">
        <f t="shared" si="1"/>
        <v>85</v>
      </c>
      <c r="L16" s="286" t="str">
        <f t="shared" si="0"/>
        <v>TỐT</v>
      </c>
      <c r="M16" s="286"/>
      <c r="O16" s="45"/>
      <c r="P16" s="48"/>
      <c r="Q16" s="91"/>
      <c r="R16" s="28"/>
      <c r="S16" s="4"/>
      <c r="T16" s="20"/>
      <c r="U16" s="4"/>
      <c r="V16" s="47"/>
      <c r="W16" s="48"/>
      <c r="X16" s="4"/>
    </row>
    <row r="17" spans="1:24" ht="24.75" customHeight="1">
      <c r="A17" s="280">
        <v>7</v>
      </c>
      <c r="B17" s="388">
        <v>162333713</v>
      </c>
      <c r="C17" s="281" t="s">
        <v>432</v>
      </c>
      <c r="D17" s="382" t="s">
        <v>118</v>
      </c>
      <c r="E17" s="283" t="s">
        <v>575</v>
      </c>
      <c r="F17" s="385" t="s">
        <v>569</v>
      </c>
      <c r="G17" s="285">
        <v>80</v>
      </c>
      <c r="H17" s="286" t="str">
        <f t="shared" si="0"/>
        <v>TỐT</v>
      </c>
      <c r="I17" s="285">
        <v>90</v>
      </c>
      <c r="J17" s="286" t="str">
        <f t="shared" si="0"/>
        <v>X SẮC</v>
      </c>
      <c r="K17" s="285">
        <f t="shared" si="1"/>
        <v>85</v>
      </c>
      <c r="L17" s="286" t="str">
        <f t="shared" si="0"/>
        <v>TỐT</v>
      </c>
      <c r="M17" s="286"/>
      <c r="O17" s="45"/>
      <c r="P17" s="48"/>
      <c r="Q17" s="91"/>
      <c r="R17" s="28"/>
      <c r="S17" s="4"/>
      <c r="T17" s="20"/>
      <c r="U17" s="4"/>
      <c r="V17" s="47"/>
      <c r="W17" s="48"/>
      <c r="X17" s="4"/>
    </row>
    <row r="18" spans="1:24" ht="24.75" customHeight="1">
      <c r="A18" s="280">
        <v>8</v>
      </c>
      <c r="B18" s="388">
        <v>162337093</v>
      </c>
      <c r="C18" s="281" t="s">
        <v>627</v>
      </c>
      <c r="D18" s="382" t="s">
        <v>167</v>
      </c>
      <c r="E18" s="283" t="s">
        <v>628</v>
      </c>
      <c r="F18" s="385" t="s">
        <v>569</v>
      </c>
      <c r="G18" s="285">
        <v>88</v>
      </c>
      <c r="H18" s="286" t="str">
        <f t="shared" si="0"/>
        <v>TỐT</v>
      </c>
      <c r="I18" s="285">
        <v>93</v>
      </c>
      <c r="J18" s="286" t="str">
        <f t="shared" si="0"/>
        <v>X SẮC</v>
      </c>
      <c r="K18" s="285">
        <f t="shared" si="1"/>
        <v>90.5</v>
      </c>
      <c r="L18" s="286" t="str">
        <f t="shared" si="0"/>
        <v>X SẮC</v>
      </c>
      <c r="M18" s="286"/>
      <c r="O18" s="45"/>
      <c r="P18" s="48"/>
      <c r="Q18" s="100"/>
      <c r="R18" s="28"/>
      <c r="S18" s="4"/>
      <c r="T18" s="20"/>
      <c r="U18" s="4"/>
      <c r="V18" s="47"/>
      <c r="W18" s="48"/>
      <c r="X18" s="4"/>
    </row>
    <row r="19" spans="1:24" ht="24.75" customHeight="1">
      <c r="A19" s="280">
        <v>9</v>
      </c>
      <c r="B19" s="388">
        <v>162336647</v>
      </c>
      <c r="C19" s="281" t="s">
        <v>614</v>
      </c>
      <c r="D19" s="382" t="s">
        <v>120</v>
      </c>
      <c r="E19" s="283" t="s">
        <v>615</v>
      </c>
      <c r="F19" s="385" t="s">
        <v>569</v>
      </c>
      <c r="G19" s="285">
        <v>95</v>
      </c>
      <c r="H19" s="286" t="str">
        <f t="shared" si="0"/>
        <v>X SẮC</v>
      </c>
      <c r="I19" s="285">
        <v>91</v>
      </c>
      <c r="J19" s="286" t="str">
        <f t="shared" si="0"/>
        <v>X SẮC</v>
      </c>
      <c r="K19" s="285">
        <f t="shared" si="1"/>
        <v>93</v>
      </c>
      <c r="L19" s="286" t="str">
        <f t="shared" si="0"/>
        <v>X SẮC</v>
      </c>
      <c r="M19" s="286"/>
      <c r="O19" s="45"/>
      <c r="P19" s="48"/>
      <c r="Q19" s="91"/>
      <c r="R19" s="28"/>
      <c r="S19" s="4"/>
      <c r="T19" s="20"/>
      <c r="U19" s="4"/>
      <c r="V19" s="47"/>
      <c r="W19" s="48"/>
      <c r="X19" s="4"/>
    </row>
    <row r="20" spans="1:24" ht="24.75" customHeight="1">
      <c r="A20" s="280">
        <v>10</v>
      </c>
      <c r="B20" s="388">
        <v>162324835</v>
      </c>
      <c r="C20" s="281" t="s">
        <v>326</v>
      </c>
      <c r="D20" s="382" t="s">
        <v>570</v>
      </c>
      <c r="E20" s="283" t="s">
        <v>490</v>
      </c>
      <c r="F20" s="385" t="s">
        <v>569</v>
      </c>
      <c r="G20" s="285">
        <v>90</v>
      </c>
      <c r="H20" s="286" t="str">
        <f t="shared" si="0"/>
        <v>X SẮC</v>
      </c>
      <c r="I20" s="285">
        <v>95</v>
      </c>
      <c r="J20" s="286" t="str">
        <f t="shared" si="0"/>
        <v>X SẮC</v>
      </c>
      <c r="K20" s="285">
        <f t="shared" si="1"/>
        <v>92.5</v>
      </c>
      <c r="L20" s="286" t="str">
        <f t="shared" si="0"/>
        <v>X SẮC</v>
      </c>
      <c r="M20" s="286"/>
      <c r="O20" s="45"/>
      <c r="P20" s="48"/>
      <c r="Q20" s="91"/>
      <c r="R20" s="28"/>
      <c r="S20" s="4"/>
      <c r="T20" s="20"/>
      <c r="U20" s="4"/>
      <c r="V20" s="47"/>
      <c r="W20" s="48"/>
      <c r="X20" s="4"/>
    </row>
    <row r="21" spans="1:24" ht="24.75" customHeight="1">
      <c r="A21" s="280">
        <v>11</v>
      </c>
      <c r="B21" s="388">
        <v>162333727</v>
      </c>
      <c r="C21" s="281" t="s">
        <v>576</v>
      </c>
      <c r="D21" s="382" t="s">
        <v>347</v>
      </c>
      <c r="E21" s="283" t="s">
        <v>244</v>
      </c>
      <c r="F21" s="385" t="s">
        <v>569</v>
      </c>
      <c r="G21" s="285">
        <v>89</v>
      </c>
      <c r="H21" s="286" t="str">
        <f t="shared" si="0"/>
        <v>TỐT</v>
      </c>
      <c r="I21" s="285">
        <v>95</v>
      </c>
      <c r="J21" s="286" t="str">
        <f t="shared" si="0"/>
        <v>X SẮC</v>
      </c>
      <c r="K21" s="285">
        <f t="shared" si="1"/>
        <v>92</v>
      </c>
      <c r="L21" s="286" t="str">
        <f t="shared" si="0"/>
        <v>X SẮC</v>
      </c>
      <c r="M21" s="286"/>
      <c r="O21" s="45"/>
      <c r="P21" s="48"/>
      <c r="Q21" s="91"/>
      <c r="R21" s="28"/>
      <c r="S21" s="4"/>
      <c r="T21" s="20"/>
      <c r="U21" s="4"/>
      <c r="V21" s="47"/>
      <c r="W21" s="48"/>
      <c r="X21" s="4"/>
    </row>
    <row r="22" spans="1:24" ht="24.75" customHeight="1">
      <c r="A22" s="280">
        <v>12</v>
      </c>
      <c r="B22" s="388">
        <v>162333837</v>
      </c>
      <c r="C22" s="281" t="s">
        <v>601</v>
      </c>
      <c r="D22" s="382" t="s">
        <v>602</v>
      </c>
      <c r="E22" s="283" t="s">
        <v>603</v>
      </c>
      <c r="F22" s="385" t="s">
        <v>569</v>
      </c>
      <c r="G22" s="285">
        <v>86</v>
      </c>
      <c r="H22" s="286" t="str">
        <f t="shared" si="0"/>
        <v>TỐT</v>
      </c>
      <c r="I22" s="285">
        <v>91</v>
      </c>
      <c r="J22" s="286" t="str">
        <f t="shared" si="0"/>
        <v>X SẮC</v>
      </c>
      <c r="K22" s="285">
        <f t="shared" si="1"/>
        <v>88.5</v>
      </c>
      <c r="L22" s="286" t="str">
        <f t="shared" si="0"/>
        <v>TỐT</v>
      </c>
      <c r="M22" s="286"/>
      <c r="O22" s="45"/>
      <c r="P22" s="48"/>
      <c r="Q22" s="91"/>
      <c r="R22" s="28"/>
      <c r="S22" s="4"/>
      <c r="T22" s="20"/>
      <c r="U22" s="4"/>
      <c r="V22" s="47"/>
      <c r="W22" s="48"/>
      <c r="X22" s="4"/>
    </row>
    <row r="23" spans="1:24" ht="24.75" customHeight="1">
      <c r="A23" s="280">
        <v>13</v>
      </c>
      <c r="B23" s="388">
        <v>162333838</v>
      </c>
      <c r="C23" s="281" t="s">
        <v>604</v>
      </c>
      <c r="D23" s="382" t="s">
        <v>602</v>
      </c>
      <c r="E23" s="283" t="s">
        <v>605</v>
      </c>
      <c r="F23" s="385" t="s">
        <v>569</v>
      </c>
      <c r="G23" s="285">
        <v>87</v>
      </c>
      <c r="H23" s="286" t="str">
        <f t="shared" si="0"/>
        <v>TỐT</v>
      </c>
      <c r="I23" s="285">
        <v>90</v>
      </c>
      <c r="J23" s="286" t="str">
        <f t="shared" si="0"/>
        <v>X SẮC</v>
      </c>
      <c r="K23" s="285">
        <f t="shared" si="1"/>
        <v>88.5</v>
      </c>
      <c r="L23" s="286" t="str">
        <f t="shared" si="0"/>
        <v>TỐT</v>
      </c>
      <c r="M23" s="286"/>
      <c r="O23" s="45"/>
      <c r="P23" s="48"/>
      <c r="Q23" s="91"/>
      <c r="R23" s="28"/>
      <c r="S23" s="4"/>
      <c r="T23" s="20"/>
      <c r="U23" s="49"/>
      <c r="V23" s="47"/>
      <c r="W23" s="48"/>
      <c r="X23" s="49"/>
    </row>
    <row r="24" spans="1:24" ht="24.75" customHeight="1">
      <c r="A24" s="280">
        <v>14</v>
      </c>
      <c r="B24" s="388">
        <v>162524238</v>
      </c>
      <c r="C24" s="281" t="s">
        <v>631</v>
      </c>
      <c r="D24" s="382" t="s">
        <v>632</v>
      </c>
      <c r="E24" s="283" t="s">
        <v>110</v>
      </c>
      <c r="F24" s="385" t="s">
        <v>569</v>
      </c>
      <c r="G24" s="285">
        <v>100</v>
      </c>
      <c r="H24" s="286" t="str">
        <f t="shared" si="0"/>
        <v>X SẮC</v>
      </c>
      <c r="I24" s="285">
        <v>100</v>
      </c>
      <c r="J24" s="286" t="str">
        <f t="shared" si="0"/>
        <v>X SẮC</v>
      </c>
      <c r="K24" s="285">
        <f t="shared" si="1"/>
        <v>100</v>
      </c>
      <c r="L24" s="286" t="str">
        <f t="shared" si="0"/>
        <v>X SẮC</v>
      </c>
      <c r="M24" s="286"/>
      <c r="O24" s="45"/>
      <c r="P24" s="48"/>
      <c r="Q24" s="91"/>
      <c r="R24" s="28"/>
      <c r="S24" s="4"/>
      <c r="T24" s="20"/>
      <c r="U24" s="49"/>
      <c r="V24" s="47"/>
      <c r="W24" s="48"/>
      <c r="X24" s="49"/>
    </row>
    <row r="25" spans="1:24" ht="24.75" customHeight="1">
      <c r="A25" s="280">
        <v>15</v>
      </c>
      <c r="B25" s="388">
        <v>162333743</v>
      </c>
      <c r="C25" s="281" t="s">
        <v>229</v>
      </c>
      <c r="D25" s="382" t="s">
        <v>195</v>
      </c>
      <c r="E25" s="283" t="s">
        <v>495</v>
      </c>
      <c r="F25" s="385" t="s">
        <v>569</v>
      </c>
      <c r="G25" s="285">
        <v>85</v>
      </c>
      <c r="H25" s="286" t="str">
        <f t="shared" si="0"/>
        <v>TỐT</v>
      </c>
      <c r="I25" s="285">
        <v>90</v>
      </c>
      <c r="J25" s="286" t="str">
        <f t="shared" si="0"/>
        <v>X SẮC</v>
      </c>
      <c r="K25" s="285">
        <f t="shared" si="1"/>
        <v>87.5</v>
      </c>
      <c r="L25" s="286" t="str">
        <f t="shared" si="0"/>
        <v>TỐT</v>
      </c>
      <c r="M25" s="286"/>
      <c r="O25" s="45"/>
      <c r="P25" s="48"/>
      <c r="Q25" s="91"/>
      <c r="R25" s="28"/>
      <c r="S25" s="4"/>
      <c r="T25" s="20"/>
      <c r="U25" s="49"/>
      <c r="V25" s="47"/>
      <c r="W25" s="48"/>
      <c r="X25" s="49"/>
    </row>
    <row r="26" spans="1:24" ht="24.75" customHeight="1">
      <c r="A26" s="280">
        <v>16</v>
      </c>
      <c r="B26" s="388">
        <v>162333840</v>
      </c>
      <c r="C26" s="281" t="s">
        <v>606</v>
      </c>
      <c r="D26" s="382" t="s">
        <v>195</v>
      </c>
      <c r="E26" s="283" t="s">
        <v>607</v>
      </c>
      <c r="F26" s="385" t="s">
        <v>569</v>
      </c>
      <c r="G26" s="285">
        <v>90</v>
      </c>
      <c r="H26" s="286" t="str">
        <f t="shared" si="0"/>
        <v>X SẮC</v>
      </c>
      <c r="I26" s="285">
        <v>90</v>
      </c>
      <c r="J26" s="286" t="str">
        <f t="shared" si="0"/>
        <v>X SẮC</v>
      </c>
      <c r="K26" s="285">
        <f t="shared" si="1"/>
        <v>90</v>
      </c>
      <c r="L26" s="286" t="str">
        <f t="shared" si="0"/>
        <v>X SẮC</v>
      </c>
      <c r="M26" s="286"/>
      <c r="O26" s="52"/>
      <c r="P26" s="161"/>
      <c r="Q26" s="162"/>
      <c r="R26" s="54"/>
      <c r="S26" s="4"/>
      <c r="T26" s="20"/>
      <c r="U26" s="49"/>
      <c r="V26" s="55"/>
      <c r="W26" s="48"/>
      <c r="X26" s="49"/>
    </row>
    <row r="27" spans="1:24" ht="24.75" customHeight="1">
      <c r="A27" s="280">
        <v>17</v>
      </c>
      <c r="B27" s="388">
        <v>152333178</v>
      </c>
      <c r="C27" s="281" t="s">
        <v>567</v>
      </c>
      <c r="D27" s="382" t="s">
        <v>148</v>
      </c>
      <c r="E27" s="283" t="s">
        <v>568</v>
      </c>
      <c r="F27" s="385" t="s">
        <v>569</v>
      </c>
      <c r="G27" s="285">
        <v>70</v>
      </c>
      <c r="H27" s="286" t="str">
        <f t="shared" si="0"/>
        <v>KHÁ</v>
      </c>
      <c r="I27" s="285">
        <v>85</v>
      </c>
      <c r="J27" s="286" t="str">
        <f t="shared" si="0"/>
        <v>TỐT</v>
      </c>
      <c r="K27" s="285">
        <f t="shared" si="1"/>
        <v>77.5</v>
      </c>
      <c r="L27" s="286" t="str">
        <f t="shared" si="0"/>
        <v>KHÁ</v>
      </c>
      <c r="M27" s="286"/>
      <c r="O27" s="52"/>
      <c r="P27" s="161"/>
      <c r="Q27" s="162"/>
      <c r="R27" s="54"/>
      <c r="S27" s="4"/>
      <c r="T27" s="20"/>
      <c r="U27" s="49"/>
      <c r="V27" s="55"/>
      <c r="W27" s="48"/>
      <c r="X27" s="49"/>
    </row>
    <row r="28" spans="1:24" ht="24.75" customHeight="1">
      <c r="A28" s="280">
        <v>18</v>
      </c>
      <c r="B28" s="388">
        <v>162333758</v>
      </c>
      <c r="C28" s="281" t="s">
        <v>577</v>
      </c>
      <c r="D28" s="382" t="s">
        <v>148</v>
      </c>
      <c r="E28" s="283">
        <v>33947</v>
      </c>
      <c r="F28" s="385" t="s">
        <v>569</v>
      </c>
      <c r="G28" s="285">
        <v>85</v>
      </c>
      <c r="H28" s="286" t="str">
        <f t="shared" si="0"/>
        <v>TỐT</v>
      </c>
      <c r="I28" s="285">
        <v>95</v>
      </c>
      <c r="J28" s="286" t="str">
        <f t="shared" si="0"/>
        <v>X SẮC</v>
      </c>
      <c r="K28" s="285">
        <f t="shared" si="1"/>
        <v>90</v>
      </c>
      <c r="L28" s="286" t="str">
        <f t="shared" si="0"/>
        <v>X SẮC</v>
      </c>
      <c r="M28" s="286"/>
      <c r="O28" s="52"/>
      <c r="P28" s="161"/>
      <c r="Q28" s="54"/>
      <c r="R28" s="54"/>
      <c r="S28" s="4"/>
      <c r="T28" s="20"/>
      <c r="U28" s="49"/>
      <c r="V28" s="55"/>
      <c r="W28" s="48"/>
      <c r="X28" s="49"/>
    </row>
    <row r="29" spans="1:24" ht="24.75" customHeight="1">
      <c r="A29" s="280">
        <v>19</v>
      </c>
      <c r="B29" s="388">
        <v>162337011</v>
      </c>
      <c r="C29" s="281" t="s">
        <v>186</v>
      </c>
      <c r="D29" s="382" t="s">
        <v>625</v>
      </c>
      <c r="E29" s="283" t="s">
        <v>626</v>
      </c>
      <c r="F29" s="385" t="s">
        <v>569</v>
      </c>
      <c r="G29" s="285">
        <v>93</v>
      </c>
      <c r="H29" s="286" t="str">
        <f t="shared" si="0"/>
        <v>X SẮC</v>
      </c>
      <c r="I29" s="285">
        <v>93</v>
      </c>
      <c r="J29" s="286" t="str">
        <f t="shared" si="0"/>
        <v>X SẮC</v>
      </c>
      <c r="K29" s="285">
        <f t="shared" si="1"/>
        <v>93</v>
      </c>
      <c r="L29" s="286" t="str">
        <f t="shared" si="0"/>
        <v>X SẮC</v>
      </c>
      <c r="M29" s="286"/>
      <c r="O29" s="45"/>
      <c r="P29" s="48"/>
      <c r="Q29" s="91"/>
      <c r="R29" s="28"/>
      <c r="S29" s="4"/>
      <c r="T29" s="20"/>
      <c r="U29" s="4"/>
      <c r="V29" s="47"/>
      <c r="W29" s="48"/>
      <c r="X29" s="4"/>
    </row>
    <row r="30" spans="1:24" ht="24.75" customHeight="1">
      <c r="A30" s="280">
        <v>20</v>
      </c>
      <c r="B30" s="388">
        <v>162333761</v>
      </c>
      <c r="C30" s="281" t="s">
        <v>578</v>
      </c>
      <c r="D30" s="382" t="s">
        <v>162</v>
      </c>
      <c r="E30" s="283" t="s">
        <v>350</v>
      </c>
      <c r="F30" s="385" t="s">
        <v>569</v>
      </c>
      <c r="G30" s="285">
        <v>70</v>
      </c>
      <c r="H30" s="286" t="str">
        <f t="shared" si="0"/>
        <v>KHÁ</v>
      </c>
      <c r="I30" s="285">
        <v>85</v>
      </c>
      <c r="J30" s="286" t="str">
        <f t="shared" si="0"/>
        <v>TỐT</v>
      </c>
      <c r="K30" s="285">
        <f t="shared" si="1"/>
        <v>77.5</v>
      </c>
      <c r="L30" s="286" t="str">
        <f t="shared" si="0"/>
        <v>KHÁ</v>
      </c>
      <c r="M30" s="286"/>
      <c r="O30" s="45"/>
      <c r="P30" s="48"/>
      <c r="Q30" s="91"/>
      <c r="R30" s="28"/>
      <c r="S30" s="4"/>
      <c r="T30" s="20"/>
      <c r="U30" s="4"/>
      <c r="V30" s="47"/>
      <c r="W30" s="48"/>
      <c r="X30" s="4"/>
    </row>
    <row r="31" spans="1:24" ht="24.75" customHeight="1">
      <c r="A31" s="280">
        <v>21</v>
      </c>
      <c r="B31" s="388">
        <v>162333762</v>
      </c>
      <c r="C31" s="281" t="s">
        <v>166</v>
      </c>
      <c r="D31" s="382" t="s">
        <v>579</v>
      </c>
      <c r="E31" s="283" t="s">
        <v>580</v>
      </c>
      <c r="F31" s="385" t="s">
        <v>569</v>
      </c>
      <c r="G31" s="285">
        <v>95</v>
      </c>
      <c r="H31" s="286" t="str">
        <f t="shared" si="0"/>
        <v>X SẮC</v>
      </c>
      <c r="I31" s="285">
        <v>95</v>
      </c>
      <c r="J31" s="286" t="str">
        <f t="shared" si="0"/>
        <v>X SẮC</v>
      </c>
      <c r="K31" s="285">
        <f t="shared" si="1"/>
        <v>95</v>
      </c>
      <c r="L31" s="286" t="str">
        <f t="shared" si="0"/>
        <v>X SẮC</v>
      </c>
      <c r="M31" s="286"/>
      <c r="O31" s="45"/>
      <c r="P31" s="48"/>
      <c r="Q31" s="91"/>
      <c r="R31" s="28"/>
      <c r="S31" s="4"/>
      <c r="T31" s="20"/>
      <c r="U31" s="4"/>
      <c r="V31" s="47"/>
      <c r="W31" s="48"/>
      <c r="X31" s="4"/>
    </row>
    <row r="32" spans="1:24" ht="24.75" customHeight="1">
      <c r="A32" s="280">
        <v>22</v>
      </c>
      <c r="B32" s="388">
        <v>162333841</v>
      </c>
      <c r="C32" s="281" t="s">
        <v>608</v>
      </c>
      <c r="D32" s="382" t="s">
        <v>579</v>
      </c>
      <c r="E32" s="283" t="s">
        <v>329</v>
      </c>
      <c r="F32" s="385" t="s">
        <v>569</v>
      </c>
      <c r="G32" s="285">
        <v>75</v>
      </c>
      <c r="H32" s="286" t="str">
        <f t="shared" si="0"/>
        <v>KHÁ</v>
      </c>
      <c r="I32" s="285">
        <v>90</v>
      </c>
      <c r="J32" s="286" t="str">
        <f t="shared" si="0"/>
        <v>X SẮC</v>
      </c>
      <c r="K32" s="285">
        <f t="shared" si="1"/>
        <v>82.5</v>
      </c>
      <c r="L32" s="286" t="str">
        <f t="shared" si="0"/>
        <v>TỐT</v>
      </c>
      <c r="M32" s="286"/>
      <c r="O32" s="45"/>
      <c r="P32" s="48"/>
      <c r="Q32" s="91"/>
      <c r="R32" s="28"/>
      <c r="S32" s="4"/>
      <c r="T32" s="20"/>
      <c r="U32" s="4"/>
      <c r="V32" s="47"/>
      <c r="W32" s="48"/>
      <c r="X32" s="4"/>
    </row>
    <row r="33" spans="1:24" ht="24.75" customHeight="1">
      <c r="A33" s="280">
        <v>23</v>
      </c>
      <c r="B33" s="388">
        <v>162354049</v>
      </c>
      <c r="C33" s="281" t="s">
        <v>629</v>
      </c>
      <c r="D33" s="382" t="s">
        <v>114</v>
      </c>
      <c r="E33" s="283" t="s">
        <v>630</v>
      </c>
      <c r="F33" s="385" t="s">
        <v>569</v>
      </c>
      <c r="G33" s="285">
        <v>80</v>
      </c>
      <c r="H33" s="286" t="str">
        <f t="shared" si="0"/>
        <v>TỐT</v>
      </c>
      <c r="I33" s="285">
        <v>80</v>
      </c>
      <c r="J33" s="286" t="str">
        <f t="shared" si="0"/>
        <v>TỐT</v>
      </c>
      <c r="K33" s="285">
        <f t="shared" si="1"/>
        <v>80</v>
      </c>
      <c r="L33" s="286" t="str">
        <f t="shared" si="0"/>
        <v>TỐT</v>
      </c>
      <c r="M33" s="286"/>
      <c r="O33" s="45"/>
      <c r="P33" s="48"/>
      <c r="Q33" s="91"/>
      <c r="R33" s="28"/>
      <c r="S33" s="4"/>
      <c r="T33" s="20"/>
      <c r="U33" s="4"/>
      <c r="V33" s="47"/>
      <c r="W33" s="48"/>
      <c r="X33" s="4"/>
    </row>
    <row r="34" spans="1:24" ht="24.75" customHeight="1">
      <c r="A34" s="280">
        <v>24</v>
      </c>
      <c r="B34" s="388">
        <v>162333771</v>
      </c>
      <c r="C34" s="281" t="s">
        <v>345</v>
      </c>
      <c r="D34" s="382" t="s">
        <v>218</v>
      </c>
      <c r="E34" s="283" t="s">
        <v>581</v>
      </c>
      <c r="F34" s="385" t="s">
        <v>569</v>
      </c>
      <c r="G34" s="285">
        <v>83</v>
      </c>
      <c r="H34" s="286" t="str">
        <f t="shared" si="0"/>
        <v>TỐT</v>
      </c>
      <c r="I34" s="285">
        <v>90</v>
      </c>
      <c r="J34" s="286" t="str">
        <f t="shared" si="0"/>
        <v>X SẮC</v>
      </c>
      <c r="K34" s="285">
        <f t="shared" si="1"/>
        <v>86.5</v>
      </c>
      <c r="L34" s="286" t="str">
        <f t="shared" si="0"/>
        <v>TỐT</v>
      </c>
      <c r="M34" s="286"/>
      <c r="O34" s="45"/>
      <c r="P34" s="48"/>
      <c r="Q34" s="91"/>
      <c r="R34" s="28"/>
      <c r="S34" s="4"/>
      <c r="T34" s="20"/>
      <c r="U34" s="4"/>
      <c r="V34" s="47"/>
      <c r="W34" s="48"/>
      <c r="X34" s="4"/>
    </row>
    <row r="35" spans="1:24" ht="24.75" customHeight="1">
      <c r="A35" s="280">
        <v>25</v>
      </c>
      <c r="B35" s="388">
        <v>162333772</v>
      </c>
      <c r="C35" s="281" t="s">
        <v>311</v>
      </c>
      <c r="D35" s="382" t="s">
        <v>193</v>
      </c>
      <c r="E35" s="283" t="s">
        <v>582</v>
      </c>
      <c r="F35" s="385" t="s">
        <v>569</v>
      </c>
      <c r="G35" s="285">
        <v>95</v>
      </c>
      <c r="H35" s="286" t="str">
        <f t="shared" si="0"/>
        <v>X SẮC</v>
      </c>
      <c r="I35" s="285">
        <v>90</v>
      </c>
      <c r="J35" s="286" t="str">
        <f t="shared" si="0"/>
        <v>X SẮC</v>
      </c>
      <c r="K35" s="285">
        <f t="shared" si="1"/>
        <v>92.5</v>
      </c>
      <c r="L35" s="286" t="str">
        <f t="shared" si="0"/>
        <v>X SẮC</v>
      </c>
      <c r="M35" s="286"/>
      <c r="O35" s="45"/>
      <c r="P35" s="48"/>
      <c r="Q35" s="91"/>
      <c r="R35" s="28"/>
      <c r="S35" s="4"/>
      <c r="T35" s="20"/>
      <c r="U35" s="4"/>
      <c r="V35" s="47"/>
      <c r="W35" s="48"/>
      <c r="X35" s="4"/>
    </row>
    <row r="36" spans="1:24" ht="24.75" customHeight="1">
      <c r="A36" s="280">
        <v>26</v>
      </c>
      <c r="B36" s="388">
        <v>162333843</v>
      </c>
      <c r="C36" s="281" t="s">
        <v>609</v>
      </c>
      <c r="D36" s="382" t="s">
        <v>610</v>
      </c>
      <c r="E36" s="283" t="s">
        <v>379</v>
      </c>
      <c r="F36" s="385" t="s">
        <v>569</v>
      </c>
      <c r="G36" s="285">
        <v>90</v>
      </c>
      <c r="H36" s="286" t="str">
        <f t="shared" si="0"/>
        <v>X SẮC</v>
      </c>
      <c r="I36" s="285">
        <v>100</v>
      </c>
      <c r="J36" s="286" t="str">
        <f t="shared" si="0"/>
        <v>X SẮC</v>
      </c>
      <c r="K36" s="285">
        <f t="shared" si="1"/>
        <v>95</v>
      </c>
      <c r="L36" s="286" t="str">
        <f t="shared" si="0"/>
        <v>X SẮC</v>
      </c>
      <c r="M36" s="286"/>
      <c r="O36" s="45"/>
      <c r="P36" s="48"/>
      <c r="Q36" s="91"/>
      <c r="R36" s="28"/>
      <c r="S36" s="4"/>
      <c r="T36" s="20"/>
      <c r="U36" s="49"/>
      <c r="V36" s="47"/>
      <c r="W36" s="48"/>
      <c r="X36" s="49"/>
    </row>
    <row r="37" spans="1:24" ht="24.75" customHeight="1">
      <c r="A37" s="280">
        <v>27</v>
      </c>
      <c r="B37" s="388">
        <v>162333783</v>
      </c>
      <c r="C37" s="281" t="s">
        <v>583</v>
      </c>
      <c r="D37" s="382" t="s">
        <v>584</v>
      </c>
      <c r="E37" s="283" t="s">
        <v>585</v>
      </c>
      <c r="F37" s="385" t="s">
        <v>569</v>
      </c>
      <c r="G37" s="285">
        <v>88</v>
      </c>
      <c r="H37" s="286" t="str">
        <f t="shared" si="0"/>
        <v>TỐT</v>
      </c>
      <c r="I37" s="285">
        <v>95</v>
      </c>
      <c r="J37" s="286" t="str">
        <f t="shared" si="0"/>
        <v>X SẮC</v>
      </c>
      <c r="K37" s="285">
        <f t="shared" si="1"/>
        <v>91.5</v>
      </c>
      <c r="L37" s="286" t="str">
        <f t="shared" si="0"/>
        <v>X SẮC</v>
      </c>
      <c r="M37" s="286"/>
      <c r="O37" s="45"/>
      <c r="P37" s="48"/>
      <c r="Q37" s="91"/>
      <c r="R37" s="28"/>
      <c r="S37" s="4"/>
      <c r="T37" s="20"/>
      <c r="U37" s="49"/>
      <c r="V37" s="47"/>
      <c r="W37" s="48"/>
      <c r="X37" s="49"/>
    </row>
    <row r="38" spans="1:24" ht="24.75" customHeight="1">
      <c r="A38" s="280">
        <v>28</v>
      </c>
      <c r="B38" s="388">
        <v>162333844</v>
      </c>
      <c r="C38" s="281" t="s">
        <v>611</v>
      </c>
      <c r="D38" s="382" t="s">
        <v>113</v>
      </c>
      <c r="E38" s="283" t="s">
        <v>605</v>
      </c>
      <c r="F38" s="385" t="s">
        <v>569</v>
      </c>
      <c r="G38" s="285">
        <v>80</v>
      </c>
      <c r="H38" s="286" t="str">
        <f t="shared" si="0"/>
        <v>TỐT</v>
      </c>
      <c r="I38" s="285">
        <v>95</v>
      </c>
      <c r="J38" s="286" t="str">
        <f t="shared" si="0"/>
        <v>X SẮC</v>
      </c>
      <c r="K38" s="285">
        <f t="shared" si="1"/>
        <v>87.5</v>
      </c>
      <c r="L38" s="286" t="str">
        <f t="shared" si="0"/>
        <v>TỐT</v>
      </c>
      <c r="M38" s="286"/>
      <c r="O38" s="52"/>
      <c r="P38" s="161"/>
      <c r="Q38" s="162"/>
      <c r="R38" s="54"/>
      <c r="S38" s="4"/>
      <c r="T38" s="20"/>
      <c r="U38" s="49"/>
      <c r="V38" s="55"/>
      <c r="W38" s="48"/>
      <c r="X38" s="49"/>
    </row>
    <row r="39" spans="1:24" ht="24.75" customHeight="1">
      <c r="A39" s="280">
        <v>29</v>
      </c>
      <c r="B39" s="388">
        <v>162333845</v>
      </c>
      <c r="C39" s="281" t="s">
        <v>578</v>
      </c>
      <c r="D39" s="382" t="s">
        <v>97</v>
      </c>
      <c r="E39" s="283" t="s">
        <v>369</v>
      </c>
      <c r="F39" s="385" t="s">
        <v>569</v>
      </c>
      <c r="G39" s="285">
        <v>87</v>
      </c>
      <c r="H39" s="286" t="str">
        <f t="shared" si="0"/>
        <v>TỐT</v>
      </c>
      <c r="I39" s="285">
        <v>90</v>
      </c>
      <c r="J39" s="286" t="str">
        <f t="shared" si="0"/>
        <v>X SẮC</v>
      </c>
      <c r="K39" s="285">
        <f t="shared" si="1"/>
        <v>88.5</v>
      </c>
      <c r="L39" s="286" t="str">
        <f t="shared" si="0"/>
        <v>TỐT</v>
      </c>
      <c r="M39" s="286"/>
      <c r="O39" s="45"/>
      <c r="P39" s="48"/>
      <c r="Q39" s="91"/>
      <c r="R39" s="28"/>
      <c r="S39" s="4"/>
      <c r="T39" s="20"/>
      <c r="U39" s="4"/>
      <c r="V39" s="47"/>
      <c r="W39" s="48"/>
      <c r="X39" s="4"/>
    </row>
    <row r="40" spans="1:24" ht="24.75" customHeight="1">
      <c r="A40" s="280">
        <v>30</v>
      </c>
      <c r="B40" s="388">
        <v>162333797</v>
      </c>
      <c r="C40" s="281" t="s">
        <v>586</v>
      </c>
      <c r="D40" s="382" t="s">
        <v>587</v>
      </c>
      <c r="E40" s="283" t="s">
        <v>214</v>
      </c>
      <c r="F40" s="385" t="s">
        <v>569</v>
      </c>
      <c r="G40" s="285">
        <v>95</v>
      </c>
      <c r="H40" s="286" t="str">
        <f t="shared" si="0"/>
        <v>X SẮC</v>
      </c>
      <c r="I40" s="285">
        <v>100</v>
      </c>
      <c r="J40" s="286" t="str">
        <f t="shared" si="0"/>
        <v>X SẮC</v>
      </c>
      <c r="K40" s="285">
        <f t="shared" si="1"/>
        <v>97.5</v>
      </c>
      <c r="L40" s="286" t="str">
        <f t="shared" si="0"/>
        <v>X SẮC</v>
      </c>
      <c r="M40" s="286"/>
      <c r="O40" s="56"/>
      <c r="P40" s="160"/>
      <c r="Q40" s="163"/>
      <c r="R40" s="56"/>
      <c r="S40" s="4"/>
      <c r="T40" s="20"/>
      <c r="U40" s="49"/>
      <c r="V40" s="58"/>
      <c r="W40" s="48"/>
      <c r="X40" s="49"/>
    </row>
    <row r="41" spans="1:24" ht="24.75" customHeight="1">
      <c r="A41" s="280">
        <v>31</v>
      </c>
      <c r="B41" s="388">
        <v>162333799</v>
      </c>
      <c r="C41" s="281" t="s">
        <v>588</v>
      </c>
      <c r="D41" s="382" t="s">
        <v>589</v>
      </c>
      <c r="E41" s="283" t="s">
        <v>590</v>
      </c>
      <c r="F41" s="385" t="s">
        <v>569</v>
      </c>
      <c r="G41" s="285">
        <v>100</v>
      </c>
      <c r="H41" s="286" t="str">
        <f t="shared" si="0"/>
        <v>X SẮC</v>
      </c>
      <c r="I41" s="285">
        <v>100</v>
      </c>
      <c r="J41" s="286" t="str">
        <f t="shared" si="0"/>
        <v>X SẮC</v>
      </c>
      <c r="K41" s="285">
        <f t="shared" si="1"/>
        <v>100</v>
      </c>
      <c r="L41" s="286" t="str">
        <f t="shared" si="0"/>
        <v>X SẮC</v>
      </c>
      <c r="M41" s="286"/>
      <c r="O41" s="45"/>
      <c r="P41" s="48"/>
      <c r="Q41" s="28"/>
      <c r="R41" s="28"/>
      <c r="S41" s="4"/>
      <c r="T41" s="20"/>
      <c r="U41" s="4"/>
      <c r="V41" s="47"/>
      <c r="W41" s="48"/>
      <c r="X41" s="4"/>
    </row>
    <row r="42" spans="1:24" ht="24.75" customHeight="1">
      <c r="A42" s="280">
        <v>32</v>
      </c>
      <c r="B42" s="388">
        <v>162333846</v>
      </c>
      <c r="C42" s="281" t="s">
        <v>612</v>
      </c>
      <c r="D42" s="382" t="s">
        <v>191</v>
      </c>
      <c r="E42" s="283" t="s">
        <v>613</v>
      </c>
      <c r="F42" s="385" t="s">
        <v>569</v>
      </c>
      <c r="G42" s="285">
        <v>95</v>
      </c>
      <c r="H42" s="286" t="str">
        <f t="shared" si="0"/>
        <v>X SẮC</v>
      </c>
      <c r="I42" s="285">
        <v>95</v>
      </c>
      <c r="J42" s="286" t="str">
        <f t="shared" si="0"/>
        <v>X SẮC</v>
      </c>
      <c r="K42" s="285">
        <f t="shared" si="1"/>
        <v>95</v>
      </c>
      <c r="L42" s="286" t="str">
        <f t="shared" si="0"/>
        <v>X SẮC</v>
      </c>
      <c r="M42" s="286"/>
      <c r="O42" s="56"/>
      <c r="P42" s="160"/>
      <c r="Q42" s="164"/>
      <c r="R42" s="56"/>
      <c r="S42" s="4"/>
      <c r="T42" s="20"/>
      <c r="U42" s="49"/>
      <c r="V42" s="58"/>
      <c r="W42" s="48"/>
      <c r="X42" s="49"/>
    </row>
    <row r="43" spans="1:24" ht="24.75" customHeight="1">
      <c r="A43" s="280">
        <v>33</v>
      </c>
      <c r="B43" s="388">
        <v>162333805</v>
      </c>
      <c r="C43" s="281" t="s">
        <v>591</v>
      </c>
      <c r="D43" s="382" t="s">
        <v>165</v>
      </c>
      <c r="E43" s="283" t="s">
        <v>592</v>
      </c>
      <c r="F43" s="385" t="s">
        <v>569</v>
      </c>
      <c r="G43" s="285">
        <v>90</v>
      </c>
      <c r="H43" s="286" t="str">
        <f t="shared" si="0"/>
        <v>X SẮC</v>
      </c>
      <c r="I43" s="285">
        <v>95</v>
      </c>
      <c r="J43" s="286" t="str">
        <f t="shared" si="0"/>
        <v>X SẮC</v>
      </c>
      <c r="K43" s="285">
        <f t="shared" si="1"/>
        <v>92.5</v>
      </c>
      <c r="L43" s="286" t="str">
        <f t="shared" si="0"/>
        <v>X SẮC</v>
      </c>
      <c r="M43" s="286"/>
      <c r="O43" s="45"/>
      <c r="P43" s="48"/>
      <c r="Q43" s="91"/>
      <c r="R43" s="28"/>
      <c r="S43" s="4"/>
      <c r="T43" s="20"/>
      <c r="U43" s="4"/>
      <c r="V43" s="47"/>
      <c r="W43" s="48"/>
      <c r="X43" s="4"/>
    </row>
    <row r="44" spans="1:24" ht="24.75" customHeight="1">
      <c r="A44" s="280">
        <v>34</v>
      </c>
      <c r="B44" s="388">
        <v>162333818</v>
      </c>
      <c r="C44" s="281" t="s">
        <v>324</v>
      </c>
      <c r="D44" s="382" t="s">
        <v>593</v>
      </c>
      <c r="E44" s="283" t="s">
        <v>594</v>
      </c>
      <c r="F44" s="385" t="s">
        <v>569</v>
      </c>
      <c r="G44" s="285">
        <v>95</v>
      </c>
      <c r="H44" s="286" t="str">
        <f t="shared" si="0"/>
        <v>X SẮC</v>
      </c>
      <c r="I44" s="285">
        <v>90</v>
      </c>
      <c r="J44" s="286" t="str">
        <f t="shared" si="0"/>
        <v>X SẮC</v>
      </c>
      <c r="K44" s="285">
        <f t="shared" si="1"/>
        <v>92.5</v>
      </c>
      <c r="L44" s="286" t="str">
        <f t="shared" si="0"/>
        <v>X SẮC</v>
      </c>
      <c r="M44" s="286"/>
      <c r="O44" s="45"/>
      <c r="P44" s="48"/>
      <c r="Q44" s="91"/>
      <c r="R44" s="28"/>
      <c r="S44" s="4"/>
      <c r="T44" s="20"/>
      <c r="U44" s="4"/>
      <c r="V44" s="47"/>
      <c r="W44" s="48"/>
      <c r="X44" s="4"/>
    </row>
    <row r="45" spans="1:24" ht="24.75" customHeight="1">
      <c r="A45" s="280">
        <v>35</v>
      </c>
      <c r="B45" s="388">
        <v>162336649</v>
      </c>
      <c r="C45" s="281" t="s">
        <v>616</v>
      </c>
      <c r="D45" s="382" t="s">
        <v>260</v>
      </c>
      <c r="E45" s="283" t="s">
        <v>617</v>
      </c>
      <c r="F45" s="385" t="s">
        <v>569</v>
      </c>
      <c r="G45" s="285">
        <v>95</v>
      </c>
      <c r="H45" s="286" t="str">
        <f t="shared" si="0"/>
        <v>X SẮC</v>
      </c>
      <c r="I45" s="285">
        <v>93</v>
      </c>
      <c r="J45" s="286" t="str">
        <f t="shared" si="0"/>
        <v>X SẮC</v>
      </c>
      <c r="K45" s="285">
        <f t="shared" si="1"/>
        <v>94</v>
      </c>
      <c r="L45" s="286" t="str">
        <f t="shared" si="0"/>
        <v>X SẮC</v>
      </c>
      <c r="M45" s="286"/>
      <c r="O45" s="45"/>
      <c r="P45" s="48"/>
      <c r="Q45" s="91"/>
      <c r="R45" s="28"/>
      <c r="S45" s="4"/>
      <c r="T45" s="20"/>
      <c r="U45" s="4"/>
      <c r="V45" s="47"/>
      <c r="W45" s="48"/>
      <c r="X45" s="4"/>
    </row>
    <row r="46" spans="1:24" ht="24.75" customHeight="1">
      <c r="A46" s="280">
        <v>36</v>
      </c>
      <c r="B46" s="388">
        <v>162333821</v>
      </c>
      <c r="C46" s="281" t="s">
        <v>228</v>
      </c>
      <c r="D46" s="382" t="s">
        <v>595</v>
      </c>
      <c r="E46" s="283" t="s">
        <v>596</v>
      </c>
      <c r="F46" s="385" t="s">
        <v>569</v>
      </c>
      <c r="G46" s="285">
        <v>89</v>
      </c>
      <c r="H46" s="286" t="str">
        <f t="shared" si="0"/>
        <v>TỐT</v>
      </c>
      <c r="I46" s="285">
        <v>95</v>
      </c>
      <c r="J46" s="286" t="str">
        <f t="shared" si="0"/>
        <v>X SẮC</v>
      </c>
      <c r="K46" s="285">
        <f t="shared" si="1"/>
        <v>92</v>
      </c>
      <c r="L46" s="286" t="str">
        <f t="shared" si="0"/>
        <v>X SẮC</v>
      </c>
      <c r="M46" s="286"/>
      <c r="O46" s="45"/>
      <c r="P46" s="48"/>
      <c r="Q46" s="91"/>
      <c r="R46" s="28"/>
      <c r="S46" s="4"/>
      <c r="T46" s="20"/>
      <c r="U46" s="4"/>
      <c r="V46" s="47"/>
      <c r="W46" s="48"/>
      <c r="X46" s="4"/>
    </row>
    <row r="47" spans="1:24" ht="24.75" customHeight="1">
      <c r="A47" s="298">
        <v>37</v>
      </c>
      <c r="B47" s="390">
        <v>162336881</v>
      </c>
      <c r="C47" s="299" t="s">
        <v>621</v>
      </c>
      <c r="D47" s="383" t="s">
        <v>116</v>
      </c>
      <c r="E47" s="301" t="s">
        <v>622</v>
      </c>
      <c r="F47" s="386" t="s">
        <v>569</v>
      </c>
      <c r="G47" s="296">
        <v>90</v>
      </c>
      <c r="H47" s="297" t="str">
        <f t="shared" si="0"/>
        <v>X SẮC</v>
      </c>
      <c r="I47" s="296">
        <v>90</v>
      </c>
      <c r="J47" s="297" t="str">
        <f t="shared" si="0"/>
        <v>X SẮC</v>
      </c>
      <c r="K47" s="296">
        <f t="shared" si="1"/>
        <v>90</v>
      </c>
      <c r="L47" s="297" t="str">
        <f t="shared" si="0"/>
        <v>X SẮC</v>
      </c>
      <c r="M47" s="297"/>
      <c r="O47" s="45"/>
      <c r="P47" s="48"/>
      <c r="Q47" s="91"/>
      <c r="R47" s="28"/>
      <c r="S47" s="4"/>
      <c r="T47" s="20"/>
      <c r="U47" s="4"/>
      <c r="V47" s="47"/>
      <c r="W47" s="48"/>
      <c r="X47" s="4"/>
    </row>
    <row r="48" spans="1:14" ht="11.25" customHeight="1">
      <c r="A48" s="318"/>
      <c r="B48" s="319"/>
      <c r="C48" s="319"/>
      <c r="D48" s="319"/>
      <c r="E48" s="319"/>
      <c r="F48" s="319"/>
      <c r="G48" s="320"/>
      <c r="H48" s="320"/>
      <c r="I48" s="320"/>
      <c r="J48" s="320"/>
      <c r="K48" s="320"/>
      <c r="L48" s="320"/>
      <c r="M48" s="320"/>
      <c r="N48" s="4"/>
    </row>
    <row r="49" spans="1:13" ht="16.5">
      <c r="A49" s="318"/>
      <c r="B49" s="318"/>
      <c r="C49" s="320"/>
      <c r="D49" s="320"/>
      <c r="E49" s="320"/>
      <c r="F49" s="320"/>
      <c r="G49" s="451" t="s">
        <v>2480</v>
      </c>
      <c r="H49" s="452"/>
      <c r="I49" s="453"/>
      <c r="J49" s="322"/>
      <c r="K49" s="451" t="s">
        <v>2480</v>
      </c>
      <c r="L49" s="452"/>
      <c r="M49" s="453"/>
    </row>
    <row r="50" spans="1:13" ht="16.5">
      <c r="A50" s="318"/>
      <c r="B50" s="318"/>
      <c r="C50" s="320"/>
      <c r="D50" s="320"/>
      <c r="E50" s="320"/>
      <c r="F50" s="320"/>
      <c r="G50" s="311" t="s">
        <v>2412</v>
      </c>
      <c r="H50" s="308" t="s">
        <v>2413</v>
      </c>
      <c r="I50" s="308" t="s">
        <v>4</v>
      </c>
      <c r="J50" s="309"/>
      <c r="K50" s="313" t="s">
        <v>2412</v>
      </c>
      <c r="L50" s="308" t="s">
        <v>2413</v>
      </c>
      <c r="M50" s="308" t="s">
        <v>4</v>
      </c>
    </row>
    <row r="51" spans="1:13" ht="15.75" customHeight="1">
      <c r="A51" s="318"/>
      <c r="B51" s="318"/>
      <c r="C51" s="320"/>
      <c r="D51" s="320"/>
      <c r="E51" s="320"/>
      <c r="F51" s="320"/>
      <c r="G51" s="311" t="s">
        <v>1522</v>
      </c>
      <c r="H51" s="308">
        <f>COUNTIF($J$11:$J$47,G51)</f>
        <v>34</v>
      </c>
      <c r="I51" s="312">
        <f>H51/$H$58</f>
        <v>0.918918918918919</v>
      </c>
      <c r="J51" s="309"/>
      <c r="K51" s="313" t="s">
        <v>1522</v>
      </c>
      <c r="L51" s="308">
        <f>COUNTIF($L$11:$L$47,K51)</f>
        <v>21</v>
      </c>
      <c r="M51" s="312">
        <f>L51/$L$58</f>
        <v>0.5675675675675675</v>
      </c>
    </row>
    <row r="52" spans="1:13" ht="15.75" customHeight="1">
      <c r="A52" s="318"/>
      <c r="B52" s="318"/>
      <c r="C52" s="320"/>
      <c r="D52" s="320"/>
      <c r="E52" s="320"/>
      <c r="F52" s="320"/>
      <c r="G52" s="311" t="s">
        <v>1523</v>
      </c>
      <c r="H52" s="308">
        <f aca="true" t="shared" si="2" ref="H52:H57">COUNTIF($J$11:$J$47,G52)</f>
        <v>3</v>
      </c>
      <c r="I52" s="312">
        <f aca="true" t="shared" si="3" ref="I52:I58">H52/$H$58</f>
        <v>0.08108108108108109</v>
      </c>
      <c r="J52" s="309"/>
      <c r="K52" s="313" t="s">
        <v>1523</v>
      </c>
      <c r="L52" s="308">
        <f aca="true" t="shared" si="4" ref="L52:L57">COUNTIF($L$11:$L$47,K52)</f>
        <v>14</v>
      </c>
      <c r="M52" s="312">
        <f aca="true" t="shared" si="5" ref="M52:M58">L52/$L$58</f>
        <v>0.3783783783783784</v>
      </c>
    </row>
    <row r="53" spans="1:13" ht="15.75" customHeight="1">
      <c r="A53" s="318"/>
      <c r="B53" s="318"/>
      <c r="C53" s="320"/>
      <c r="D53" s="320"/>
      <c r="E53" s="320"/>
      <c r="F53" s="320"/>
      <c r="G53" s="311" t="s">
        <v>2414</v>
      </c>
      <c r="H53" s="308">
        <f t="shared" si="2"/>
        <v>0</v>
      </c>
      <c r="I53" s="312">
        <f t="shared" si="3"/>
        <v>0</v>
      </c>
      <c r="J53" s="309"/>
      <c r="K53" s="313" t="s">
        <v>2414</v>
      </c>
      <c r="L53" s="308">
        <f t="shared" si="4"/>
        <v>2</v>
      </c>
      <c r="M53" s="312">
        <f t="shared" si="5"/>
        <v>0.05405405405405406</v>
      </c>
    </row>
    <row r="54" spans="1:13" ht="15.75" customHeight="1">
      <c r="A54" s="318"/>
      <c r="B54" s="318"/>
      <c r="C54" s="320"/>
      <c r="D54" s="320"/>
      <c r="E54" s="320"/>
      <c r="F54" s="320"/>
      <c r="G54" s="311" t="s">
        <v>2415</v>
      </c>
      <c r="H54" s="308">
        <f t="shared" si="2"/>
        <v>0</v>
      </c>
      <c r="I54" s="312">
        <f t="shared" si="3"/>
        <v>0</v>
      </c>
      <c r="J54" s="309"/>
      <c r="K54" s="313" t="s">
        <v>2415</v>
      </c>
      <c r="L54" s="308">
        <f t="shared" si="4"/>
        <v>0</v>
      </c>
      <c r="M54" s="312">
        <f t="shared" si="5"/>
        <v>0</v>
      </c>
    </row>
    <row r="55" spans="1:13" ht="15.75" customHeight="1">
      <c r="A55" s="318"/>
      <c r="B55" s="318"/>
      <c r="C55" s="320"/>
      <c r="D55" s="320"/>
      <c r="E55" s="320"/>
      <c r="F55" s="320"/>
      <c r="G55" s="311" t="s">
        <v>2416</v>
      </c>
      <c r="H55" s="308">
        <f t="shared" si="2"/>
        <v>0</v>
      </c>
      <c r="I55" s="312">
        <f t="shared" si="3"/>
        <v>0</v>
      </c>
      <c r="J55" s="309"/>
      <c r="K55" s="313" t="s">
        <v>2416</v>
      </c>
      <c r="L55" s="308">
        <f t="shared" si="4"/>
        <v>0</v>
      </c>
      <c r="M55" s="312">
        <f t="shared" si="5"/>
        <v>0</v>
      </c>
    </row>
    <row r="56" spans="1:13" ht="15.75" customHeight="1">
      <c r="A56" s="318"/>
      <c r="B56" s="318"/>
      <c r="C56" s="320"/>
      <c r="D56" s="320"/>
      <c r="E56" s="320"/>
      <c r="F56" s="320"/>
      <c r="G56" s="311" t="s">
        <v>2417</v>
      </c>
      <c r="H56" s="308">
        <f t="shared" si="2"/>
        <v>0</v>
      </c>
      <c r="I56" s="312">
        <f t="shared" si="3"/>
        <v>0</v>
      </c>
      <c r="J56" s="309"/>
      <c r="K56" s="313" t="s">
        <v>2417</v>
      </c>
      <c r="L56" s="308">
        <f t="shared" si="4"/>
        <v>0</v>
      </c>
      <c r="M56" s="312">
        <f t="shared" si="5"/>
        <v>0</v>
      </c>
    </row>
    <row r="57" spans="1:13" ht="15.75" customHeight="1">
      <c r="A57" s="318"/>
      <c r="B57" s="318"/>
      <c r="C57" s="320"/>
      <c r="D57" s="320"/>
      <c r="E57" s="320"/>
      <c r="F57" s="320"/>
      <c r="G57" s="311" t="s">
        <v>2418</v>
      </c>
      <c r="H57" s="308">
        <f t="shared" si="2"/>
        <v>0</v>
      </c>
      <c r="I57" s="312">
        <f t="shared" si="3"/>
        <v>0</v>
      </c>
      <c r="J57" s="309"/>
      <c r="K57" s="313" t="s">
        <v>2418</v>
      </c>
      <c r="L57" s="308">
        <f t="shared" si="4"/>
        <v>0</v>
      </c>
      <c r="M57" s="312">
        <f t="shared" si="5"/>
        <v>0</v>
      </c>
    </row>
    <row r="58" spans="1:13" ht="15.75" customHeight="1">
      <c r="A58" s="318"/>
      <c r="B58" s="318"/>
      <c r="C58" s="320"/>
      <c r="D58" s="320"/>
      <c r="E58" s="320"/>
      <c r="F58" s="320"/>
      <c r="G58" s="311" t="s">
        <v>2419</v>
      </c>
      <c r="H58" s="308">
        <f>SUM(H51:H57)</f>
        <v>37</v>
      </c>
      <c r="I58" s="312">
        <f t="shared" si="3"/>
        <v>1</v>
      </c>
      <c r="J58" s="309"/>
      <c r="K58" s="313" t="s">
        <v>2419</v>
      </c>
      <c r="L58" s="308">
        <f>SUM(L51:L57)</f>
        <v>37</v>
      </c>
      <c r="M58" s="312">
        <f t="shared" si="5"/>
        <v>1</v>
      </c>
    </row>
    <row r="59" spans="2:13" s="5" customFormat="1" ht="16.5">
      <c r="B59" s="2"/>
      <c r="F59" s="454" t="s">
        <v>2494</v>
      </c>
      <c r="G59" s="454"/>
      <c r="H59" s="454"/>
      <c r="I59" s="454"/>
      <c r="J59" s="454"/>
      <c r="K59" s="454"/>
      <c r="L59" s="454"/>
      <c r="M59" s="454"/>
    </row>
    <row r="60" spans="1:14" s="7" customFormat="1" ht="16.5">
      <c r="A60" s="430" t="s">
        <v>5</v>
      </c>
      <c r="B60" s="430"/>
      <c r="C60" s="430"/>
      <c r="D60" s="430"/>
      <c r="E60" s="430"/>
      <c r="F60" s="430"/>
      <c r="G60" s="449" t="s">
        <v>2420</v>
      </c>
      <c r="H60" s="449"/>
      <c r="I60" s="449"/>
      <c r="J60" s="449"/>
      <c r="K60" s="449"/>
      <c r="L60" s="449"/>
      <c r="M60" s="449"/>
      <c r="N60" s="5"/>
    </row>
    <row r="61" spans="1:14" ht="16.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4" spans="1:13" ht="16.5">
      <c r="A64" s="430" t="s">
        <v>2463</v>
      </c>
      <c r="B64" s="430"/>
      <c r="C64" s="430"/>
      <c r="G64" s="449" t="s">
        <v>2462</v>
      </c>
      <c r="H64" s="449"/>
      <c r="I64" s="449"/>
      <c r="J64" s="449"/>
      <c r="K64" s="449"/>
      <c r="L64" s="449"/>
      <c r="M64" s="449"/>
    </row>
  </sheetData>
  <sheetProtection/>
  <mergeCells count="25">
    <mergeCell ref="A64:C64"/>
    <mergeCell ref="G64:M64"/>
    <mergeCell ref="A7:N7"/>
    <mergeCell ref="A9:A10"/>
    <mergeCell ref="C9:D10"/>
    <mergeCell ref="E9:E10"/>
    <mergeCell ref="F9:F10"/>
    <mergeCell ref="A8:M8"/>
    <mergeCell ref="A60:C60"/>
    <mergeCell ref="B9:B10"/>
    <mergeCell ref="A2:D2"/>
    <mergeCell ref="A3:D3"/>
    <mergeCell ref="A5:N5"/>
    <mergeCell ref="A6:N6"/>
    <mergeCell ref="E2:M2"/>
    <mergeCell ref="E3:M3"/>
    <mergeCell ref="D60:F60"/>
    <mergeCell ref="G60:M60"/>
    <mergeCell ref="M9:M10"/>
    <mergeCell ref="G9:H9"/>
    <mergeCell ref="F59:M59"/>
    <mergeCell ref="I9:J9"/>
    <mergeCell ref="K9:L9"/>
    <mergeCell ref="G49:I49"/>
    <mergeCell ref="K49:M49"/>
  </mergeCells>
  <conditionalFormatting sqref="G11:G47">
    <cfRule type="cellIs" priority="3" dxfId="0" operator="equal" stopIfTrue="1">
      <formula>0</formula>
    </cfRule>
  </conditionalFormatting>
  <conditionalFormatting sqref="Q11:Q26 Q28:Q47 O11:P47 R11:R47">
    <cfRule type="cellIs" priority="4" dxfId="11" operator="equal" stopIfTrue="1">
      <formula>0</formula>
    </cfRule>
  </conditionalFormatting>
  <conditionalFormatting sqref="I11:I47">
    <cfRule type="cellIs" priority="2" dxfId="0" operator="equal" stopIfTrue="1">
      <formula>0</formula>
    </cfRule>
  </conditionalFormatting>
  <conditionalFormatting sqref="K11:K47">
    <cfRule type="cellIs" priority="1" dxfId="0" operator="equal" stopIfTrue="1">
      <formula>0</formula>
    </cfRule>
  </conditionalFormatting>
  <printOptions/>
  <pageMargins left="0.2" right="0.17" top="0.28" bottom="0.35" header="0.24" footer="0.2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Z125"/>
  <sheetViews>
    <sheetView zoomScale="75" zoomScaleNormal="75" zoomScalePageLayoutView="0" workbookViewId="0" topLeftCell="A89">
      <selection activeCell="N96" sqref="N96"/>
    </sheetView>
  </sheetViews>
  <sheetFormatPr defaultColWidth="9.140625" defaultRowHeight="12.75"/>
  <cols>
    <col min="1" max="1" width="4.28125" style="2" customWidth="1"/>
    <col min="2" max="2" width="10.8515625" style="2" customWidth="1"/>
    <col min="3" max="3" width="14.140625" style="2" customWidth="1"/>
    <col min="4" max="4" width="5.57421875" style="2" customWidth="1"/>
    <col min="5" max="5" width="9.421875" style="2" customWidth="1"/>
    <col min="6" max="6" width="11.28125" style="2" customWidth="1"/>
    <col min="7" max="7" width="6.140625" style="2" customWidth="1"/>
    <col min="8" max="8" width="6.7109375" style="2" customWidth="1"/>
    <col min="9" max="9" width="7.00390625" style="2" customWidth="1"/>
    <col min="10" max="10" width="5.8515625" style="2" customWidth="1"/>
    <col min="11" max="11" width="6.28125" style="2" customWidth="1"/>
    <col min="12" max="12" width="6.7109375" style="2" customWidth="1"/>
    <col min="13" max="13" width="7.7109375" style="2" customWidth="1"/>
    <col min="14" max="14" width="10.28125" style="2" customWidth="1"/>
    <col min="15" max="15" width="9.8515625" style="2" customWidth="1"/>
    <col min="16" max="16" width="13.8515625" style="2" customWidth="1"/>
    <col min="17" max="17" width="8.140625" style="2" customWidth="1"/>
    <col min="18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6" ht="18.75" customHeight="1">
      <c r="A11" s="273">
        <v>1</v>
      </c>
      <c r="B11" s="387">
        <v>162223407</v>
      </c>
      <c r="C11" s="274" t="s">
        <v>297</v>
      </c>
      <c r="D11" s="381" t="s">
        <v>344</v>
      </c>
      <c r="E11" s="276" t="s">
        <v>418</v>
      </c>
      <c r="F11" s="384" t="s">
        <v>419</v>
      </c>
      <c r="G11" s="278">
        <v>90</v>
      </c>
      <c r="H11" s="314" t="str">
        <f aca="true" t="shared" si="0" ref="H11:L73">IF(G11&gt;=90,"X SẮC",IF(G11&gt;=80,"TỐT",IF(G11&gt;=70,"KHÁ",IF(G11&gt;=60,"TB KHÁ",IF(G11&gt;=50,"T. BÌNH",IF(G11&gt;=40,"YẾU","KÉM"))))))</f>
        <v>X SẮC</v>
      </c>
      <c r="I11" s="278">
        <v>90</v>
      </c>
      <c r="J11" s="314" t="str">
        <f t="shared" si="0"/>
        <v>X SẮC</v>
      </c>
      <c r="K11" s="278">
        <f>(G11+I11)/2</f>
        <v>90</v>
      </c>
      <c r="L11" s="314" t="str">
        <f t="shared" si="0"/>
        <v>X SẮC</v>
      </c>
      <c r="M11" s="279"/>
      <c r="O11" s="45"/>
      <c r="P11" s="46"/>
      <c r="Q11" s="28"/>
      <c r="R11" s="28"/>
      <c r="S11" s="4"/>
      <c r="T11" s="20"/>
      <c r="U11" s="4"/>
      <c r="V11" s="47"/>
      <c r="W11" s="48"/>
      <c r="X11" s="4"/>
      <c r="Y11" s="4"/>
      <c r="Z11" s="4"/>
    </row>
    <row r="12" spans="1:26" ht="18.75" customHeight="1">
      <c r="A12" s="280">
        <v>2</v>
      </c>
      <c r="B12" s="388">
        <v>162354026</v>
      </c>
      <c r="C12" s="281" t="s">
        <v>173</v>
      </c>
      <c r="D12" s="382" t="s">
        <v>119</v>
      </c>
      <c r="E12" s="283" t="s">
        <v>420</v>
      </c>
      <c r="F12" s="385" t="s">
        <v>419</v>
      </c>
      <c r="G12" s="285">
        <v>86</v>
      </c>
      <c r="H12" s="315" t="str">
        <f t="shared" si="0"/>
        <v>TỐT</v>
      </c>
      <c r="I12" s="285">
        <v>86</v>
      </c>
      <c r="J12" s="315" t="str">
        <f t="shared" si="0"/>
        <v>TỐT</v>
      </c>
      <c r="K12" s="285">
        <f aca="true" t="shared" si="1" ref="K12:K75">(G12+I12)/2</f>
        <v>86</v>
      </c>
      <c r="L12" s="315" t="str">
        <f t="shared" si="0"/>
        <v>TỐT</v>
      </c>
      <c r="M12" s="286"/>
      <c r="O12" s="45"/>
      <c r="P12" s="46"/>
      <c r="Q12" s="28"/>
      <c r="R12" s="28"/>
      <c r="S12" s="4"/>
      <c r="T12" s="20"/>
      <c r="U12" s="4"/>
      <c r="V12" s="47"/>
      <c r="W12" s="48"/>
      <c r="X12" s="4"/>
      <c r="Y12" s="4"/>
      <c r="Z12" s="4"/>
    </row>
    <row r="13" spans="1:26" ht="18.75" customHeight="1">
      <c r="A13" s="280">
        <v>3</v>
      </c>
      <c r="B13" s="388">
        <v>162354072</v>
      </c>
      <c r="C13" s="281" t="s">
        <v>421</v>
      </c>
      <c r="D13" s="382" t="s">
        <v>97</v>
      </c>
      <c r="E13" s="283" t="s">
        <v>227</v>
      </c>
      <c r="F13" s="385" t="s">
        <v>419</v>
      </c>
      <c r="G13" s="285">
        <v>93</v>
      </c>
      <c r="H13" s="315" t="str">
        <f t="shared" si="0"/>
        <v>X SẮC</v>
      </c>
      <c r="I13" s="285">
        <v>94</v>
      </c>
      <c r="J13" s="315" t="str">
        <f t="shared" si="0"/>
        <v>X SẮC</v>
      </c>
      <c r="K13" s="285">
        <f t="shared" si="1"/>
        <v>93.5</v>
      </c>
      <c r="L13" s="315" t="str">
        <f t="shared" si="0"/>
        <v>X SẮC</v>
      </c>
      <c r="M13" s="286"/>
      <c r="O13" s="45"/>
      <c r="P13" s="46"/>
      <c r="Q13" s="28"/>
      <c r="R13" s="28"/>
      <c r="S13" s="4"/>
      <c r="T13" s="20"/>
      <c r="U13" s="4"/>
      <c r="V13" s="47"/>
      <c r="W13" s="48"/>
      <c r="X13" s="4"/>
      <c r="Y13" s="4"/>
      <c r="Z13" s="4"/>
    </row>
    <row r="14" spans="1:26" ht="18.75" customHeight="1">
      <c r="A14" s="280">
        <v>4</v>
      </c>
      <c r="B14" s="388">
        <v>162354099</v>
      </c>
      <c r="C14" s="281" t="s">
        <v>422</v>
      </c>
      <c r="D14" s="382" t="s">
        <v>42</v>
      </c>
      <c r="E14" s="283" t="s">
        <v>423</v>
      </c>
      <c r="F14" s="385" t="s">
        <v>419</v>
      </c>
      <c r="G14" s="285">
        <v>87</v>
      </c>
      <c r="H14" s="315" t="str">
        <f t="shared" si="0"/>
        <v>TỐT</v>
      </c>
      <c r="I14" s="285">
        <v>85</v>
      </c>
      <c r="J14" s="315" t="str">
        <f t="shared" si="0"/>
        <v>TỐT</v>
      </c>
      <c r="K14" s="285">
        <f t="shared" si="1"/>
        <v>86</v>
      </c>
      <c r="L14" s="315" t="str">
        <f t="shared" si="0"/>
        <v>TỐT</v>
      </c>
      <c r="M14" s="286"/>
      <c r="O14" s="45"/>
      <c r="P14" s="46"/>
      <c r="Q14" s="28"/>
      <c r="R14" s="28"/>
      <c r="S14" s="4"/>
      <c r="T14" s="20"/>
      <c r="U14" s="4"/>
      <c r="V14" s="47"/>
      <c r="W14" s="48"/>
      <c r="X14" s="4"/>
      <c r="Y14" s="4"/>
      <c r="Z14" s="4"/>
    </row>
    <row r="15" spans="1:26" ht="18.75" customHeight="1">
      <c r="A15" s="280">
        <v>5</v>
      </c>
      <c r="B15" s="388">
        <v>162354102</v>
      </c>
      <c r="C15" s="281" t="s">
        <v>424</v>
      </c>
      <c r="D15" s="382" t="s">
        <v>320</v>
      </c>
      <c r="E15" s="283" t="s">
        <v>425</v>
      </c>
      <c r="F15" s="385" t="s">
        <v>419</v>
      </c>
      <c r="G15" s="285">
        <v>93</v>
      </c>
      <c r="H15" s="315" t="str">
        <f t="shared" si="0"/>
        <v>X SẮC</v>
      </c>
      <c r="I15" s="285">
        <v>90</v>
      </c>
      <c r="J15" s="315" t="str">
        <f t="shared" si="0"/>
        <v>X SẮC</v>
      </c>
      <c r="K15" s="285">
        <f t="shared" si="1"/>
        <v>91.5</v>
      </c>
      <c r="L15" s="315" t="str">
        <f t="shared" si="0"/>
        <v>X SẮC</v>
      </c>
      <c r="M15" s="286"/>
      <c r="O15" s="45"/>
      <c r="P15" s="46"/>
      <c r="Q15" s="28"/>
      <c r="R15" s="28"/>
      <c r="S15" s="4"/>
      <c r="T15" s="20"/>
      <c r="U15" s="4"/>
      <c r="V15" s="47"/>
      <c r="W15" s="48"/>
      <c r="X15" s="4"/>
      <c r="Y15" s="4"/>
      <c r="Z15" s="4"/>
    </row>
    <row r="16" spans="1:26" ht="18.75" customHeight="1">
      <c r="A16" s="280">
        <v>6</v>
      </c>
      <c r="B16" s="388">
        <v>162356444</v>
      </c>
      <c r="C16" s="281" t="s">
        <v>426</v>
      </c>
      <c r="D16" s="382" t="s">
        <v>112</v>
      </c>
      <c r="E16" s="283" t="s">
        <v>427</v>
      </c>
      <c r="F16" s="385" t="s">
        <v>419</v>
      </c>
      <c r="G16" s="285">
        <v>80</v>
      </c>
      <c r="H16" s="315" t="str">
        <f t="shared" si="0"/>
        <v>TỐT</v>
      </c>
      <c r="I16" s="285">
        <v>75</v>
      </c>
      <c r="J16" s="315" t="str">
        <f t="shared" si="0"/>
        <v>KHÁ</v>
      </c>
      <c r="K16" s="285">
        <f t="shared" si="1"/>
        <v>77.5</v>
      </c>
      <c r="L16" s="315" t="str">
        <f t="shared" si="0"/>
        <v>KHÁ</v>
      </c>
      <c r="M16" s="286"/>
      <c r="O16" s="45"/>
      <c r="P16" s="46"/>
      <c r="Q16" s="28"/>
      <c r="R16" s="28"/>
      <c r="S16" s="4"/>
      <c r="T16" s="20"/>
      <c r="U16" s="4"/>
      <c r="V16" s="47"/>
      <c r="W16" s="48"/>
      <c r="X16" s="4"/>
      <c r="Y16" s="4"/>
      <c r="Z16" s="4"/>
    </row>
    <row r="17" spans="1:26" ht="18.75" customHeight="1">
      <c r="A17" s="280">
        <v>7</v>
      </c>
      <c r="B17" s="388">
        <v>162524161</v>
      </c>
      <c r="C17" s="281" t="s">
        <v>428</v>
      </c>
      <c r="D17" s="382" t="s">
        <v>183</v>
      </c>
      <c r="E17" s="283" t="s">
        <v>429</v>
      </c>
      <c r="F17" s="385" t="s">
        <v>419</v>
      </c>
      <c r="G17" s="285">
        <v>93</v>
      </c>
      <c r="H17" s="315" t="str">
        <f t="shared" si="0"/>
        <v>X SẮC</v>
      </c>
      <c r="I17" s="285">
        <v>90</v>
      </c>
      <c r="J17" s="315" t="str">
        <f t="shared" si="0"/>
        <v>X SẮC</v>
      </c>
      <c r="K17" s="285">
        <f t="shared" si="1"/>
        <v>91.5</v>
      </c>
      <c r="L17" s="315" t="str">
        <f t="shared" si="0"/>
        <v>X SẮC</v>
      </c>
      <c r="M17" s="286"/>
      <c r="O17" s="45"/>
      <c r="P17" s="46"/>
      <c r="Q17" s="28"/>
      <c r="R17" s="28"/>
      <c r="S17" s="4"/>
      <c r="T17" s="20"/>
      <c r="U17" s="4"/>
      <c r="V17" s="47"/>
      <c r="W17" s="48"/>
      <c r="X17" s="4"/>
      <c r="Y17" s="4"/>
      <c r="Z17" s="4"/>
    </row>
    <row r="18" spans="1:26" ht="18.75" customHeight="1">
      <c r="A18" s="280">
        <v>8</v>
      </c>
      <c r="B18" s="388">
        <v>162524185</v>
      </c>
      <c r="C18" s="281" t="s">
        <v>430</v>
      </c>
      <c r="D18" s="382" t="s">
        <v>167</v>
      </c>
      <c r="E18" s="283" t="s">
        <v>431</v>
      </c>
      <c r="F18" s="385" t="s">
        <v>419</v>
      </c>
      <c r="G18" s="285">
        <v>97</v>
      </c>
      <c r="H18" s="315" t="str">
        <f t="shared" si="0"/>
        <v>X SẮC</v>
      </c>
      <c r="I18" s="285">
        <v>93</v>
      </c>
      <c r="J18" s="315" t="str">
        <f t="shared" si="0"/>
        <v>X SẮC</v>
      </c>
      <c r="K18" s="285">
        <f t="shared" si="1"/>
        <v>95</v>
      </c>
      <c r="L18" s="315" t="str">
        <f t="shared" si="0"/>
        <v>X SẮC</v>
      </c>
      <c r="M18" s="286"/>
      <c r="O18" s="45"/>
      <c r="P18" s="46"/>
      <c r="Q18" s="28"/>
      <c r="R18" s="28"/>
      <c r="S18" s="4"/>
      <c r="T18" s="20"/>
      <c r="U18" s="4"/>
      <c r="V18" s="47"/>
      <c r="W18" s="48"/>
      <c r="X18" s="4"/>
      <c r="Y18" s="4"/>
      <c r="Z18" s="4"/>
    </row>
    <row r="19" spans="1:26" ht="18.75" customHeight="1">
      <c r="A19" s="280">
        <v>9</v>
      </c>
      <c r="B19" s="388">
        <v>162524226</v>
      </c>
      <c r="C19" s="281" t="s">
        <v>432</v>
      </c>
      <c r="D19" s="382" t="s">
        <v>433</v>
      </c>
      <c r="E19" s="283" t="s">
        <v>434</v>
      </c>
      <c r="F19" s="385" t="s">
        <v>419</v>
      </c>
      <c r="G19" s="285">
        <v>80</v>
      </c>
      <c r="H19" s="315" t="str">
        <f t="shared" si="0"/>
        <v>TỐT</v>
      </c>
      <c r="I19" s="285">
        <v>84</v>
      </c>
      <c r="J19" s="315" t="str">
        <f t="shared" si="0"/>
        <v>TỐT</v>
      </c>
      <c r="K19" s="285">
        <f t="shared" si="1"/>
        <v>82</v>
      </c>
      <c r="L19" s="315" t="str">
        <f t="shared" si="0"/>
        <v>TỐT</v>
      </c>
      <c r="M19" s="286"/>
      <c r="O19" s="45"/>
      <c r="P19" s="46"/>
      <c r="Q19" s="28"/>
      <c r="R19" s="28"/>
      <c r="S19" s="4"/>
      <c r="T19" s="20"/>
      <c r="U19" s="4"/>
      <c r="V19" s="47"/>
      <c r="W19" s="48"/>
      <c r="X19" s="4"/>
      <c r="Y19" s="4"/>
      <c r="Z19" s="4"/>
    </row>
    <row r="20" spans="1:26" ht="18.75" customHeight="1">
      <c r="A20" s="280">
        <v>10</v>
      </c>
      <c r="B20" s="388">
        <v>162524242</v>
      </c>
      <c r="C20" s="281" t="s">
        <v>435</v>
      </c>
      <c r="D20" s="382" t="s">
        <v>436</v>
      </c>
      <c r="E20" s="283" t="s">
        <v>325</v>
      </c>
      <c r="F20" s="385" t="s">
        <v>419</v>
      </c>
      <c r="G20" s="285">
        <v>91</v>
      </c>
      <c r="H20" s="315" t="str">
        <f t="shared" si="0"/>
        <v>X SẮC</v>
      </c>
      <c r="I20" s="285">
        <v>92</v>
      </c>
      <c r="J20" s="315" t="str">
        <f t="shared" si="0"/>
        <v>X SẮC</v>
      </c>
      <c r="K20" s="285">
        <f t="shared" si="1"/>
        <v>91.5</v>
      </c>
      <c r="L20" s="315" t="str">
        <f t="shared" si="0"/>
        <v>X SẮC</v>
      </c>
      <c r="M20" s="286"/>
      <c r="O20" s="45"/>
      <c r="P20" s="46"/>
      <c r="Q20" s="28"/>
      <c r="R20" s="28"/>
      <c r="S20" s="4"/>
      <c r="T20" s="20"/>
      <c r="U20" s="4"/>
      <c r="V20" s="47"/>
      <c r="W20" s="48"/>
      <c r="X20" s="4"/>
      <c r="Y20" s="4"/>
      <c r="Z20" s="4"/>
    </row>
    <row r="21" spans="1:26" ht="18.75" customHeight="1">
      <c r="A21" s="280">
        <v>11</v>
      </c>
      <c r="B21" s="388">
        <v>162524247</v>
      </c>
      <c r="C21" s="281" t="s">
        <v>424</v>
      </c>
      <c r="D21" s="382" t="s">
        <v>119</v>
      </c>
      <c r="E21" s="283" t="s">
        <v>437</v>
      </c>
      <c r="F21" s="385" t="s">
        <v>419</v>
      </c>
      <c r="G21" s="285">
        <v>85</v>
      </c>
      <c r="H21" s="315" t="str">
        <f t="shared" si="0"/>
        <v>TỐT</v>
      </c>
      <c r="I21" s="285">
        <v>86</v>
      </c>
      <c r="J21" s="315" t="str">
        <f t="shared" si="0"/>
        <v>TỐT</v>
      </c>
      <c r="K21" s="285">
        <f t="shared" si="1"/>
        <v>85.5</v>
      </c>
      <c r="L21" s="315" t="str">
        <f t="shared" si="0"/>
        <v>TỐT</v>
      </c>
      <c r="M21" s="286"/>
      <c r="O21" s="45"/>
      <c r="P21" s="46"/>
      <c r="Q21" s="28"/>
      <c r="R21" s="28"/>
      <c r="S21" s="4"/>
      <c r="T21" s="20"/>
      <c r="U21" s="4"/>
      <c r="V21" s="47"/>
      <c r="W21" s="48"/>
      <c r="X21" s="4"/>
      <c r="Y21" s="4"/>
      <c r="Z21" s="4"/>
    </row>
    <row r="22" spans="1:26" ht="18.75" customHeight="1">
      <c r="A22" s="280">
        <v>12</v>
      </c>
      <c r="B22" s="388">
        <v>162524292</v>
      </c>
      <c r="C22" s="281" t="s">
        <v>438</v>
      </c>
      <c r="D22" s="382" t="s">
        <v>82</v>
      </c>
      <c r="E22" s="283" t="s">
        <v>439</v>
      </c>
      <c r="F22" s="385" t="s">
        <v>419</v>
      </c>
      <c r="G22" s="285">
        <v>87</v>
      </c>
      <c r="H22" s="315" t="str">
        <f t="shared" si="0"/>
        <v>TỐT</v>
      </c>
      <c r="I22" s="285">
        <v>89</v>
      </c>
      <c r="J22" s="315" t="str">
        <f t="shared" si="0"/>
        <v>TỐT</v>
      </c>
      <c r="K22" s="285">
        <f t="shared" si="1"/>
        <v>88</v>
      </c>
      <c r="L22" s="315" t="str">
        <f t="shared" si="0"/>
        <v>TỐT</v>
      </c>
      <c r="M22" s="286"/>
      <c r="O22" s="45"/>
      <c r="P22" s="46"/>
      <c r="Q22" s="28"/>
      <c r="R22" s="28"/>
      <c r="S22" s="4"/>
      <c r="T22" s="20"/>
      <c r="U22" s="4"/>
      <c r="V22" s="47"/>
      <c r="W22" s="48"/>
      <c r="X22" s="4"/>
      <c r="Y22" s="4"/>
      <c r="Z22" s="4"/>
    </row>
    <row r="23" spans="1:26" ht="18.75" customHeight="1">
      <c r="A23" s="280">
        <v>13</v>
      </c>
      <c r="B23" s="388">
        <v>162524353</v>
      </c>
      <c r="C23" s="281" t="s">
        <v>440</v>
      </c>
      <c r="D23" s="382" t="s">
        <v>441</v>
      </c>
      <c r="E23" s="283" t="s">
        <v>442</v>
      </c>
      <c r="F23" s="385" t="s">
        <v>419</v>
      </c>
      <c r="G23" s="285">
        <v>86</v>
      </c>
      <c r="H23" s="315" t="str">
        <f t="shared" si="0"/>
        <v>TỐT</v>
      </c>
      <c r="I23" s="285">
        <v>85</v>
      </c>
      <c r="J23" s="315" t="str">
        <f t="shared" si="0"/>
        <v>TỐT</v>
      </c>
      <c r="K23" s="285">
        <f t="shared" si="1"/>
        <v>85.5</v>
      </c>
      <c r="L23" s="315" t="str">
        <f t="shared" si="0"/>
        <v>TỐT</v>
      </c>
      <c r="M23" s="286"/>
      <c r="O23" s="45"/>
      <c r="P23" s="46"/>
      <c r="Q23" s="28"/>
      <c r="R23" s="28"/>
      <c r="S23" s="4"/>
      <c r="T23" s="20"/>
      <c r="U23" s="4"/>
      <c r="V23" s="47"/>
      <c r="W23" s="48"/>
      <c r="X23" s="4"/>
      <c r="Y23" s="4"/>
      <c r="Z23" s="4"/>
    </row>
    <row r="24" spans="1:26" ht="18.75" customHeight="1">
      <c r="A24" s="280">
        <v>14</v>
      </c>
      <c r="B24" s="388">
        <v>162524442</v>
      </c>
      <c r="C24" s="281" t="s">
        <v>443</v>
      </c>
      <c r="D24" s="382" t="s">
        <v>188</v>
      </c>
      <c r="E24" s="283" t="s">
        <v>204</v>
      </c>
      <c r="F24" s="385" t="s">
        <v>419</v>
      </c>
      <c r="G24" s="285">
        <v>88</v>
      </c>
      <c r="H24" s="315" t="str">
        <f t="shared" si="0"/>
        <v>TỐT</v>
      </c>
      <c r="I24" s="285">
        <v>88</v>
      </c>
      <c r="J24" s="315" t="str">
        <f t="shared" si="0"/>
        <v>TỐT</v>
      </c>
      <c r="K24" s="285">
        <f t="shared" si="1"/>
        <v>88</v>
      </c>
      <c r="L24" s="315" t="str">
        <f t="shared" si="0"/>
        <v>TỐT</v>
      </c>
      <c r="M24" s="286"/>
      <c r="O24" s="45"/>
      <c r="P24" s="46"/>
      <c r="Q24" s="28"/>
      <c r="R24" s="28"/>
      <c r="S24" s="4"/>
      <c r="T24" s="20"/>
      <c r="U24" s="4"/>
      <c r="V24" s="47"/>
      <c r="W24" s="48"/>
      <c r="X24" s="4"/>
      <c r="Y24" s="4"/>
      <c r="Z24" s="4"/>
    </row>
    <row r="25" spans="1:26" ht="18.75" customHeight="1">
      <c r="A25" s="280">
        <v>15</v>
      </c>
      <c r="B25" s="388">
        <v>162524464</v>
      </c>
      <c r="C25" s="281" t="s">
        <v>444</v>
      </c>
      <c r="D25" s="382" t="s">
        <v>167</v>
      </c>
      <c r="E25" s="283" t="s">
        <v>383</v>
      </c>
      <c r="F25" s="385" t="s">
        <v>419</v>
      </c>
      <c r="G25" s="285">
        <v>91</v>
      </c>
      <c r="H25" s="315" t="str">
        <f t="shared" si="0"/>
        <v>X SẮC</v>
      </c>
      <c r="I25" s="285">
        <v>90</v>
      </c>
      <c r="J25" s="315" t="str">
        <f t="shared" si="0"/>
        <v>X SẮC</v>
      </c>
      <c r="K25" s="285">
        <f t="shared" si="1"/>
        <v>90.5</v>
      </c>
      <c r="L25" s="315" t="str">
        <f t="shared" si="0"/>
        <v>X SẮC</v>
      </c>
      <c r="M25" s="286"/>
      <c r="O25" s="45"/>
      <c r="P25" s="46"/>
      <c r="Q25" s="28"/>
      <c r="R25" s="28"/>
      <c r="S25" s="4"/>
      <c r="T25" s="20"/>
      <c r="U25" s="4"/>
      <c r="V25" s="47"/>
      <c r="W25" s="48"/>
      <c r="X25" s="4"/>
      <c r="Y25" s="4"/>
      <c r="Z25" s="4"/>
    </row>
    <row r="26" spans="1:26" ht="18.75" customHeight="1">
      <c r="A26" s="280">
        <v>16</v>
      </c>
      <c r="B26" s="388">
        <v>162524467</v>
      </c>
      <c r="C26" s="281" t="s">
        <v>346</v>
      </c>
      <c r="D26" s="382" t="s">
        <v>354</v>
      </c>
      <c r="E26" s="283" t="s">
        <v>331</v>
      </c>
      <c r="F26" s="385" t="s">
        <v>419</v>
      </c>
      <c r="G26" s="285">
        <v>85.5</v>
      </c>
      <c r="H26" s="315" t="str">
        <f t="shared" si="0"/>
        <v>TỐT</v>
      </c>
      <c r="I26" s="285">
        <v>85</v>
      </c>
      <c r="J26" s="315" t="str">
        <f t="shared" si="0"/>
        <v>TỐT</v>
      </c>
      <c r="K26" s="285">
        <f t="shared" si="1"/>
        <v>85.25</v>
      </c>
      <c r="L26" s="315" t="str">
        <f t="shared" si="0"/>
        <v>TỐT</v>
      </c>
      <c r="M26" s="286"/>
      <c r="O26" s="45"/>
      <c r="P26" s="46"/>
      <c r="Q26" s="28"/>
      <c r="R26" s="28"/>
      <c r="S26" s="4"/>
      <c r="T26" s="20"/>
      <c r="U26" s="4"/>
      <c r="V26" s="47"/>
      <c r="W26" s="48"/>
      <c r="X26" s="4"/>
      <c r="Y26" s="4"/>
      <c r="Z26" s="4"/>
    </row>
    <row r="27" spans="1:26" ht="18.75" customHeight="1">
      <c r="A27" s="280">
        <v>17</v>
      </c>
      <c r="B27" s="388">
        <v>162524471</v>
      </c>
      <c r="C27" s="281" t="s">
        <v>445</v>
      </c>
      <c r="D27" s="382" t="s">
        <v>119</v>
      </c>
      <c r="E27" s="283" t="s">
        <v>446</v>
      </c>
      <c r="F27" s="385" t="s">
        <v>419</v>
      </c>
      <c r="G27" s="285">
        <v>91</v>
      </c>
      <c r="H27" s="315" t="str">
        <f t="shared" si="0"/>
        <v>X SẮC</v>
      </c>
      <c r="I27" s="285">
        <v>90</v>
      </c>
      <c r="J27" s="315" t="str">
        <f t="shared" si="0"/>
        <v>X SẮC</v>
      </c>
      <c r="K27" s="285">
        <f t="shared" si="1"/>
        <v>90.5</v>
      </c>
      <c r="L27" s="315" t="str">
        <f t="shared" si="0"/>
        <v>X SẮC</v>
      </c>
      <c r="M27" s="286"/>
      <c r="O27" s="45"/>
      <c r="P27" s="46"/>
      <c r="Q27" s="28"/>
      <c r="R27" s="28"/>
      <c r="S27" s="4"/>
      <c r="T27" s="20"/>
      <c r="U27" s="4"/>
      <c r="V27" s="47"/>
      <c r="W27" s="48"/>
      <c r="X27" s="4"/>
      <c r="Y27" s="4"/>
      <c r="Z27" s="4"/>
    </row>
    <row r="28" spans="1:26" ht="18.75" customHeight="1">
      <c r="A28" s="280">
        <v>18</v>
      </c>
      <c r="B28" s="388">
        <v>162524472</v>
      </c>
      <c r="C28" s="281" t="s">
        <v>447</v>
      </c>
      <c r="D28" s="382" t="s">
        <v>119</v>
      </c>
      <c r="E28" s="283" t="s">
        <v>196</v>
      </c>
      <c r="F28" s="385" t="s">
        <v>419</v>
      </c>
      <c r="G28" s="285">
        <v>90</v>
      </c>
      <c r="H28" s="315" t="str">
        <f t="shared" si="0"/>
        <v>X SẮC</v>
      </c>
      <c r="I28" s="285">
        <v>88</v>
      </c>
      <c r="J28" s="315" t="str">
        <f t="shared" si="0"/>
        <v>TỐT</v>
      </c>
      <c r="K28" s="285">
        <f t="shared" si="1"/>
        <v>89</v>
      </c>
      <c r="L28" s="315" t="str">
        <f t="shared" si="0"/>
        <v>TỐT</v>
      </c>
      <c r="M28" s="286"/>
      <c r="O28" s="45"/>
      <c r="P28" s="46"/>
      <c r="Q28" s="28"/>
      <c r="R28" s="28"/>
      <c r="S28" s="4"/>
      <c r="T28" s="20"/>
      <c r="U28" s="4"/>
      <c r="V28" s="47"/>
      <c r="W28" s="48"/>
      <c r="X28" s="4"/>
      <c r="Y28" s="4"/>
      <c r="Z28" s="4"/>
    </row>
    <row r="29" spans="1:26" ht="18.75" customHeight="1">
      <c r="A29" s="280">
        <v>19</v>
      </c>
      <c r="B29" s="388">
        <v>162524478</v>
      </c>
      <c r="C29" s="281" t="s">
        <v>339</v>
      </c>
      <c r="D29" s="382" t="s">
        <v>82</v>
      </c>
      <c r="E29" s="283" t="s">
        <v>448</v>
      </c>
      <c r="F29" s="385" t="s">
        <v>419</v>
      </c>
      <c r="G29" s="285">
        <v>92</v>
      </c>
      <c r="H29" s="315" t="str">
        <f t="shared" si="0"/>
        <v>X SẮC</v>
      </c>
      <c r="I29" s="285">
        <v>90</v>
      </c>
      <c r="J29" s="315" t="str">
        <f t="shared" si="0"/>
        <v>X SẮC</v>
      </c>
      <c r="K29" s="285">
        <f t="shared" si="1"/>
        <v>91</v>
      </c>
      <c r="L29" s="315" t="str">
        <f t="shared" si="0"/>
        <v>X SẮC</v>
      </c>
      <c r="M29" s="286"/>
      <c r="O29" s="45"/>
      <c r="P29" s="46"/>
      <c r="Q29" s="28"/>
      <c r="R29" s="28"/>
      <c r="S29" s="4"/>
      <c r="T29" s="20"/>
      <c r="U29" s="4"/>
      <c r="V29" s="47"/>
      <c r="W29" s="48"/>
      <c r="X29" s="4"/>
      <c r="Y29" s="4"/>
      <c r="Z29" s="4"/>
    </row>
    <row r="30" spans="1:26" ht="18.75" customHeight="1">
      <c r="A30" s="280">
        <v>20</v>
      </c>
      <c r="B30" s="388">
        <v>162524489</v>
      </c>
      <c r="C30" s="281" t="s">
        <v>449</v>
      </c>
      <c r="D30" s="382" t="s">
        <v>97</v>
      </c>
      <c r="E30" s="283" t="s">
        <v>204</v>
      </c>
      <c r="F30" s="385" t="s">
        <v>419</v>
      </c>
      <c r="G30" s="285">
        <v>88</v>
      </c>
      <c r="H30" s="315" t="str">
        <f t="shared" si="0"/>
        <v>TỐT</v>
      </c>
      <c r="I30" s="285">
        <v>91</v>
      </c>
      <c r="J30" s="315" t="str">
        <f t="shared" si="0"/>
        <v>X SẮC</v>
      </c>
      <c r="K30" s="285">
        <f t="shared" si="1"/>
        <v>89.5</v>
      </c>
      <c r="L30" s="315" t="str">
        <f t="shared" si="0"/>
        <v>TỐT</v>
      </c>
      <c r="M30" s="286"/>
      <c r="O30" s="45"/>
      <c r="P30" s="46"/>
      <c r="Q30" s="28"/>
      <c r="R30" s="28"/>
      <c r="S30" s="4"/>
      <c r="T30" s="20"/>
      <c r="U30" s="4"/>
      <c r="V30" s="47"/>
      <c r="W30" s="48"/>
      <c r="X30" s="4"/>
      <c r="Y30" s="4"/>
      <c r="Z30" s="4"/>
    </row>
    <row r="31" spans="1:26" ht="18.75" customHeight="1">
      <c r="A31" s="280">
        <v>21</v>
      </c>
      <c r="B31" s="388">
        <v>162524491</v>
      </c>
      <c r="C31" s="281" t="s">
        <v>450</v>
      </c>
      <c r="D31" s="382" t="s">
        <v>191</v>
      </c>
      <c r="E31" s="283" t="s">
        <v>451</v>
      </c>
      <c r="F31" s="385" t="s">
        <v>419</v>
      </c>
      <c r="G31" s="285">
        <v>89</v>
      </c>
      <c r="H31" s="315" t="str">
        <f t="shared" si="0"/>
        <v>TỐT</v>
      </c>
      <c r="I31" s="285">
        <v>87</v>
      </c>
      <c r="J31" s="315" t="str">
        <f t="shared" si="0"/>
        <v>TỐT</v>
      </c>
      <c r="K31" s="285">
        <f t="shared" si="1"/>
        <v>88</v>
      </c>
      <c r="L31" s="315" t="str">
        <f t="shared" si="0"/>
        <v>TỐT</v>
      </c>
      <c r="M31" s="286"/>
      <c r="O31" s="45"/>
      <c r="P31" s="46"/>
      <c r="Q31" s="28"/>
      <c r="R31" s="28"/>
      <c r="S31" s="4"/>
      <c r="T31" s="20"/>
      <c r="U31" s="4"/>
      <c r="V31" s="47"/>
      <c r="W31" s="48"/>
      <c r="X31" s="4"/>
      <c r="Y31" s="4"/>
      <c r="Z31" s="4"/>
    </row>
    <row r="32" spans="1:26" ht="18.75" customHeight="1">
      <c r="A32" s="280">
        <v>22</v>
      </c>
      <c r="B32" s="388">
        <v>162524492</v>
      </c>
      <c r="C32" s="281" t="s">
        <v>452</v>
      </c>
      <c r="D32" s="382" t="s">
        <v>165</v>
      </c>
      <c r="E32" s="283" t="s">
        <v>453</v>
      </c>
      <c r="F32" s="385" t="s">
        <v>419</v>
      </c>
      <c r="G32" s="285">
        <v>89</v>
      </c>
      <c r="H32" s="315" t="str">
        <f t="shared" si="0"/>
        <v>TỐT</v>
      </c>
      <c r="I32" s="285">
        <v>87</v>
      </c>
      <c r="J32" s="315" t="str">
        <f t="shared" si="0"/>
        <v>TỐT</v>
      </c>
      <c r="K32" s="285">
        <f t="shared" si="1"/>
        <v>88</v>
      </c>
      <c r="L32" s="315" t="str">
        <f t="shared" si="0"/>
        <v>TỐT</v>
      </c>
      <c r="M32" s="286"/>
      <c r="O32" s="45"/>
      <c r="P32" s="46"/>
      <c r="Q32" s="28"/>
      <c r="R32" s="28"/>
      <c r="S32" s="4"/>
      <c r="T32" s="20"/>
      <c r="U32" s="4"/>
      <c r="V32" s="47"/>
      <c r="W32" s="48"/>
      <c r="X32" s="4"/>
      <c r="Y32" s="4"/>
      <c r="Z32" s="4"/>
    </row>
    <row r="33" spans="1:26" ht="18.75" customHeight="1">
      <c r="A33" s="280">
        <v>23</v>
      </c>
      <c r="B33" s="388">
        <v>162524495</v>
      </c>
      <c r="C33" s="281" t="s">
        <v>454</v>
      </c>
      <c r="D33" s="382" t="s">
        <v>172</v>
      </c>
      <c r="E33" s="283" t="s">
        <v>256</v>
      </c>
      <c r="F33" s="385" t="s">
        <v>419</v>
      </c>
      <c r="G33" s="285">
        <v>85</v>
      </c>
      <c r="H33" s="315" t="str">
        <f t="shared" si="0"/>
        <v>TỐT</v>
      </c>
      <c r="I33" s="285">
        <v>85</v>
      </c>
      <c r="J33" s="315" t="str">
        <f t="shared" si="0"/>
        <v>TỐT</v>
      </c>
      <c r="K33" s="285">
        <f t="shared" si="1"/>
        <v>85</v>
      </c>
      <c r="L33" s="315" t="str">
        <f t="shared" si="0"/>
        <v>TỐT</v>
      </c>
      <c r="M33" s="286"/>
      <c r="O33" s="45"/>
      <c r="P33" s="46"/>
      <c r="Q33" s="28"/>
      <c r="R33" s="28"/>
      <c r="S33" s="4"/>
      <c r="T33" s="20"/>
      <c r="U33" s="4"/>
      <c r="V33" s="47"/>
      <c r="W33" s="48"/>
      <c r="X33" s="4"/>
      <c r="Y33" s="4"/>
      <c r="Z33" s="4"/>
    </row>
    <row r="34" spans="1:26" ht="18.75" customHeight="1">
      <c r="A34" s="280">
        <v>24</v>
      </c>
      <c r="B34" s="388">
        <v>162524496</v>
      </c>
      <c r="C34" s="281" t="s">
        <v>455</v>
      </c>
      <c r="D34" s="382" t="s">
        <v>170</v>
      </c>
      <c r="E34" s="283" t="s">
        <v>456</v>
      </c>
      <c r="F34" s="385" t="s">
        <v>419</v>
      </c>
      <c r="G34" s="285">
        <v>90</v>
      </c>
      <c r="H34" s="315" t="str">
        <f t="shared" si="0"/>
        <v>X SẮC</v>
      </c>
      <c r="I34" s="285">
        <v>92</v>
      </c>
      <c r="J34" s="315" t="str">
        <f t="shared" si="0"/>
        <v>X SẮC</v>
      </c>
      <c r="K34" s="285">
        <f t="shared" si="1"/>
        <v>91</v>
      </c>
      <c r="L34" s="315" t="str">
        <f t="shared" si="0"/>
        <v>X SẮC</v>
      </c>
      <c r="M34" s="286"/>
      <c r="O34" s="45"/>
      <c r="P34" s="46"/>
      <c r="Q34" s="28"/>
      <c r="R34" s="28"/>
      <c r="S34" s="4"/>
      <c r="T34" s="20"/>
      <c r="U34" s="4"/>
      <c r="V34" s="47"/>
      <c r="W34" s="48"/>
      <c r="X34" s="4"/>
      <c r="Y34" s="4"/>
      <c r="Z34" s="4"/>
    </row>
    <row r="35" spans="1:26" ht="18.75" customHeight="1">
      <c r="A35" s="280">
        <v>25</v>
      </c>
      <c r="B35" s="388">
        <v>162524503</v>
      </c>
      <c r="C35" s="281" t="s">
        <v>457</v>
      </c>
      <c r="D35" s="382" t="s">
        <v>458</v>
      </c>
      <c r="E35" s="283" t="s">
        <v>459</v>
      </c>
      <c r="F35" s="385" t="s">
        <v>419</v>
      </c>
      <c r="G35" s="285">
        <v>90</v>
      </c>
      <c r="H35" s="315" t="str">
        <f t="shared" si="0"/>
        <v>X SẮC</v>
      </c>
      <c r="I35" s="285">
        <v>92</v>
      </c>
      <c r="J35" s="315" t="str">
        <f t="shared" si="0"/>
        <v>X SẮC</v>
      </c>
      <c r="K35" s="285">
        <f t="shared" si="1"/>
        <v>91</v>
      </c>
      <c r="L35" s="315" t="str">
        <f t="shared" si="0"/>
        <v>X SẮC</v>
      </c>
      <c r="M35" s="286"/>
      <c r="O35" s="45"/>
      <c r="P35" s="46"/>
      <c r="Q35" s="28"/>
      <c r="R35" s="28"/>
      <c r="S35" s="4"/>
      <c r="T35" s="20"/>
      <c r="U35" s="4"/>
      <c r="V35" s="47"/>
      <c r="W35" s="48"/>
      <c r="X35" s="4"/>
      <c r="Y35" s="4"/>
      <c r="Z35" s="4"/>
    </row>
    <row r="36" spans="1:26" ht="18.75" customHeight="1">
      <c r="A36" s="280">
        <v>26</v>
      </c>
      <c r="B36" s="388">
        <v>162524512</v>
      </c>
      <c r="C36" s="281" t="s">
        <v>460</v>
      </c>
      <c r="D36" s="382" t="s">
        <v>105</v>
      </c>
      <c r="E36" s="283" t="s">
        <v>387</v>
      </c>
      <c r="F36" s="385" t="s">
        <v>419</v>
      </c>
      <c r="G36" s="285">
        <v>91</v>
      </c>
      <c r="H36" s="315" t="str">
        <f t="shared" si="0"/>
        <v>X SẮC</v>
      </c>
      <c r="I36" s="285">
        <v>89</v>
      </c>
      <c r="J36" s="315" t="str">
        <f t="shared" si="0"/>
        <v>TỐT</v>
      </c>
      <c r="K36" s="285">
        <f t="shared" si="1"/>
        <v>90</v>
      </c>
      <c r="L36" s="315" t="str">
        <f t="shared" si="0"/>
        <v>X SẮC</v>
      </c>
      <c r="M36" s="286"/>
      <c r="O36" s="45"/>
      <c r="P36" s="46"/>
      <c r="Q36" s="28"/>
      <c r="R36" s="28"/>
      <c r="S36" s="4"/>
      <c r="T36" s="20"/>
      <c r="U36" s="49"/>
      <c r="V36" s="47"/>
      <c r="W36" s="48"/>
      <c r="X36" s="4"/>
      <c r="Y36" s="4"/>
      <c r="Z36" s="4"/>
    </row>
    <row r="37" spans="1:26" ht="18.75" customHeight="1">
      <c r="A37" s="280">
        <v>27</v>
      </c>
      <c r="B37" s="388">
        <v>162524516</v>
      </c>
      <c r="C37" s="281" t="s">
        <v>461</v>
      </c>
      <c r="D37" s="382" t="s">
        <v>462</v>
      </c>
      <c r="E37" s="283" t="s">
        <v>463</v>
      </c>
      <c r="F37" s="385" t="s">
        <v>419</v>
      </c>
      <c r="G37" s="285">
        <v>92</v>
      </c>
      <c r="H37" s="315" t="str">
        <f t="shared" si="0"/>
        <v>X SẮC</v>
      </c>
      <c r="I37" s="285">
        <v>90</v>
      </c>
      <c r="J37" s="315" t="str">
        <f t="shared" si="0"/>
        <v>X SẮC</v>
      </c>
      <c r="K37" s="285">
        <f t="shared" si="1"/>
        <v>91</v>
      </c>
      <c r="L37" s="315" t="str">
        <f t="shared" si="0"/>
        <v>X SẮC</v>
      </c>
      <c r="M37" s="286"/>
      <c r="O37" s="45"/>
      <c r="P37" s="46"/>
      <c r="Q37" s="28"/>
      <c r="R37" s="28"/>
      <c r="S37" s="4"/>
      <c r="T37" s="20"/>
      <c r="U37" s="49"/>
      <c r="V37" s="47"/>
      <c r="W37" s="48"/>
      <c r="X37" s="4"/>
      <c r="Y37" s="4"/>
      <c r="Z37" s="4"/>
    </row>
    <row r="38" spans="1:26" ht="18.75" customHeight="1">
      <c r="A38" s="280">
        <v>28</v>
      </c>
      <c r="B38" s="388">
        <v>162526448</v>
      </c>
      <c r="C38" s="281" t="s">
        <v>464</v>
      </c>
      <c r="D38" s="382" t="s">
        <v>112</v>
      </c>
      <c r="E38" s="283" t="s">
        <v>296</v>
      </c>
      <c r="F38" s="385" t="s">
        <v>419</v>
      </c>
      <c r="G38" s="285">
        <v>89</v>
      </c>
      <c r="H38" s="315" t="str">
        <f t="shared" si="0"/>
        <v>TỐT</v>
      </c>
      <c r="I38" s="285">
        <v>85</v>
      </c>
      <c r="J38" s="315" t="str">
        <f t="shared" si="0"/>
        <v>TỐT</v>
      </c>
      <c r="K38" s="285">
        <f t="shared" si="1"/>
        <v>87</v>
      </c>
      <c r="L38" s="315" t="str">
        <f t="shared" si="0"/>
        <v>TỐT</v>
      </c>
      <c r="M38" s="286"/>
      <c r="O38" s="45"/>
      <c r="P38" s="46"/>
      <c r="Q38" s="28"/>
      <c r="R38" s="28"/>
      <c r="S38" s="4"/>
      <c r="T38" s="20"/>
      <c r="U38" s="49"/>
      <c r="V38" s="47"/>
      <c r="W38" s="48"/>
      <c r="X38" s="4"/>
      <c r="Y38" s="4"/>
      <c r="Z38" s="4"/>
    </row>
    <row r="39" spans="1:26" ht="18.75" customHeight="1">
      <c r="A39" s="280">
        <v>29</v>
      </c>
      <c r="B39" s="388">
        <v>162526944</v>
      </c>
      <c r="C39" s="281" t="s">
        <v>465</v>
      </c>
      <c r="D39" s="382" t="s">
        <v>118</v>
      </c>
      <c r="E39" s="283" t="s">
        <v>466</v>
      </c>
      <c r="F39" s="385" t="s">
        <v>419</v>
      </c>
      <c r="G39" s="285">
        <v>94</v>
      </c>
      <c r="H39" s="315" t="str">
        <f t="shared" si="0"/>
        <v>X SẮC</v>
      </c>
      <c r="I39" s="285">
        <v>91</v>
      </c>
      <c r="J39" s="315" t="str">
        <f t="shared" si="0"/>
        <v>X SẮC</v>
      </c>
      <c r="K39" s="285">
        <f t="shared" si="1"/>
        <v>92.5</v>
      </c>
      <c r="L39" s="315" t="str">
        <f t="shared" si="0"/>
        <v>X SẮC</v>
      </c>
      <c r="M39" s="286"/>
      <c r="O39" s="45"/>
      <c r="P39" s="46"/>
      <c r="Q39" s="28"/>
      <c r="R39" s="28"/>
      <c r="S39" s="4"/>
      <c r="T39" s="20"/>
      <c r="U39" s="49"/>
      <c r="V39" s="47"/>
      <c r="W39" s="48"/>
      <c r="X39" s="4"/>
      <c r="Y39" s="4"/>
      <c r="Z39" s="4"/>
    </row>
    <row r="40" spans="1:26" ht="18.75" customHeight="1">
      <c r="A40" s="280">
        <v>30</v>
      </c>
      <c r="B40" s="388">
        <v>162527016</v>
      </c>
      <c r="C40" s="281" t="s">
        <v>467</v>
      </c>
      <c r="D40" s="382" t="s">
        <v>188</v>
      </c>
      <c r="E40" s="283" t="s">
        <v>468</v>
      </c>
      <c r="F40" s="385" t="s">
        <v>419</v>
      </c>
      <c r="G40" s="285">
        <v>91</v>
      </c>
      <c r="H40" s="315" t="str">
        <f t="shared" si="0"/>
        <v>X SẮC</v>
      </c>
      <c r="I40" s="285">
        <v>90</v>
      </c>
      <c r="J40" s="315" t="str">
        <f t="shared" si="0"/>
        <v>X SẮC</v>
      </c>
      <c r="K40" s="285">
        <f t="shared" si="1"/>
        <v>90.5</v>
      </c>
      <c r="L40" s="315" t="str">
        <f t="shared" si="0"/>
        <v>X SẮC</v>
      </c>
      <c r="M40" s="286"/>
      <c r="O40" s="45"/>
      <c r="P40" s="46"/>
      <c r="Q40" s="28"/>
      <c r="R40" s="28"/>
      <c r="S40" s="4"/>
      <c r="T40" s="20"/>
      <c r="U40" s="49"/>
      <c r="V40" s="47"/>
      <c r="W40" s="48"/>
      <c r="X40" s="4"/>
      <c r="Y40" s="4"/>
      <c r="Z40" s="4"/>
    </row>
    <row r="41" spans="1:26" ht="18.75" customHeight="1">
      <c r="A41" s="280">
        <v>31</v>
      </c>
      <c r="B41" s="388">
        <v>162314658</v>
      </c>
      <c r="C41" s="281" t="s">
        <v>469</v>
      </c>
      <c r="D41" s="382" t="s">
        <v>470</v>
      </c>
      <c r="E41" s="283" t="s">
        <v>471</v>
      </c>
      <c r="F41" s="385" t="s">
        <v>472</v>
      </c>
      <c r="G41" s="285">
        <v>87</v>
      </c>
      <c r="H41" s="315" t="str">
        <f t="shared" si="0"/>
        <v>TỐT</v>
      </c>
      <c r="I41" s="285">
        <v>91</v>
      </c>
      <c r="J41" s="315" t="str">
        <f t="shared" si="0"/>
        <v>X SẮC</v>
      </c>
      <c r="K41" s="285">
        <f t="shared" si="1"/>
        <v>89</v>
      </c>
      <c r="L41" s="315" t="str">
        <f t="shared" si="0"/>
        <v>TỐT</v>
      </c>
      <c r="M41" s="286"/>
      <c r="O41" s="45"/>
      <c r="P41" s="46"/>
      <c r="Q41" s="28"/>
      <c r="R41" s="28"/>
      <c r="S41" s="4"/>
      <c r="T41" s="20"/>
      <c r="U41" s="4"/>
      <c r="V41" s="47"/>
      <c r="W41" s="48"/>
      <c r="X41" s="4"/>
      <c r="Y41" s="4"/>
      <c r="Z41" s="4"/>
    </row>
    <row r="42" spans="1:26" ht="18.75" customHeight="1">
      <c r="A42" s="280">
        <v>32</v>
      </c>
      <c r="B42" s="388">
        <v>162333817</v>
      </c>
      <c r="C42" s="281" t="s">
        <v>297</v>
      </c>
      <c r="D42" s="382" t="s">
        <v>102</v>
      </c>
      <c r="E42" s="283" t="s">
        <v>473</v>
      </c>
      <c r="F42" s="385" t="s">
        <v>472</v>
      </c>
      <c r="G42" s="285">
        <v>85</v>
      </c>
      <c r="H42" s="315" t="str">
        <f t="shared" si="0"/>
        <v>TỐT</v>
      </c>
      <c r="I42" s="285">
        <v>85</v>
      </c>
      <c r="J42" s="315" t="str">
        <f t="shared" si="0"/>
        <v>TỐT</v>
      </c>
      <c r="K42" s="285">
        <f t="shared" si="1"/>
        <v>85</v>
      </c>
      <c r="L42" s="315" t="str">
        <f t="shared" si="0"/>
        <v>TỐT</v>
      </c>
      <c r="M42" s="286"/>
      <c r="O42" s="45"/>
      <c r="P42" s="46"/>
      <c r="Q42" s="28"/>
      <c r="R42" s="28"/>
      <c r="S42" s="4"/>
      <c r="T42" s="20"/>
      <c r="U42" s="4"/>
      <c r="V42" s="47"/>
      <c r="W42" s="48"/>
      <c r="X42" s="4"/>
      <c r="Y42" s="4"/>
      <c r="Z42" s="4"/>
    </row>
    <row r="43" spans="1:26" ht="18.75" customHeight="1">
      <c r="A43" s="280">
        <v>33</v>
      </c>
      <c r="B43" s="388">
        <v>162336438</v>
      </c>
      <c r="C43" s="281" t="s">
        <v>474</v>
      </c>
      <c r="D43" s="382" t="s">
        <v>108</v>
      </c>
      <c r="E43" s="283" t="s">
        <v>360</v>
      </c>
      <c r="F43" s="385" t="s">
        <v>472</v>
      </c>
      <c r="G43" s="285">
        <v>85</v>
      </c>
      <c r="H43" s="315" t="str">
        <f t="shared" si="0"/>
        <v>TỐT</v>
      </c>
      <c r="I43" s="285">
        <v>89</v>
      </c>
      <c r="J43" s="315" t="str">
        <f t="shared" si="0"/>
        <v>TỐT</v>
      </c>
      <c r="K43" s="285">
        <f t="shared" si="1"/>
        <v>87</v>
      </c>
      <c r="L43" s="315" t="str">
        <f t="shared" si="0"/>
        <v>TỐT</v>
      </c>
      <c r="M43" s="286"/>
      <c r="O43" s="45"/>
      <c r="P43" s="46"/>
      <c r="Q43" s="28"/>
      <c r="R43" s="28"/>
      <c r="S43" s="4"/>
      <c r="T43" s="20"/>
      <c r="U43" s="4"/>
      <c r="V43" s="47"/>
      <c r="W43" s="48"/>
      <c r="X43" s="4"/>
      <c r="Y43" s="4"/>
      <c r="Z43" s="4"/>
    </row>
    <row r="44" spans="1:26" ht="18.75" customHeight="1">
      <c r="A44" s="280">
        <v>34</v>
      </c>
      <c r="B44" s="388">
        <v>162353978</v>
      </c>
      <c r="C44" s="281" t="s">
        <v>225</v>
      </c>
      <c r="D44" s="382" t="s">
        <v>93</v>
      </c>
      <c r="E44" s="283" t="s">
        <v>475</v>
      </c>
      <c r="F44" s="385" t="s">
        <v>472</v>
      </c>
      <c r="G44" s="285">
        <v>85</v>
      </c>
      <c r="H44" s="315" t="str">
        <f t="shared" si="0"/>
        <v>TỐT</v>
      </c>
      <c r="I44" s="285">
        <v>85</v>
      </c>
      <c r="J44" s="315" t="str">
        <f t="shared" si="0"/>
        <v>TỐT</v>
      </c>
      <c r="K44" s="285">
        <f t="shared" si="1"/>
        <v>85</v>
      </c>
      <c r="L44" s="315" t="str">
        <f t="shared" si="0"/>
        <v>TỐT</v>
      </c>
      <c r="M44" s="286"/>
      <c r="O44" s="45"/>
      <c r="P44" s="46"/>
      <c r="Q44" s="28"/>
      <c r="R44" s="28"/>
      <c r="S44" s="4"/>
      <c r="T44" s="20"/>
      <c r="U44" s="4"/>
      <c r="V44" s="47"/>
      <c r="W44" s="48"/>
      <c r="X44" s="4"/>
      <c r="Y44" s="4"/>
      <c r="Z44" s="4"/>
    </row>
    <row r="45" spans="1:26" ht="18.75" customHeight="1">
      <c r="A45" s="280">
        <v>35</v>
      </c>
      <c r="B45" s="388">
        <v>162353979</v>
      </c>
      <c r="C45" s="281" t="s">
        <v>476</v>
      </c>
      <c r="D45" s="382" t="s">
        <v>93</v>
      </c>
      <c r="E45" s="283" t="s">
        <v>477</v>
      </c>
      <c r="F45" s="385" t="s">
        <v>472</v>
      </c>
      <c r="G45" s="285">
        <v>85</v>
      </c>
      <c r="H45" s="315" t="str">
        <f t="shared" si="0"/>
        <v>TỐT</v>
      </c>
      <c r="I45" s="285">
        <v>88</v>
      </c>
      <c r="J45" s="315" t="str">
        <f t="shared" si="0"/>
        <v>TỐT</v>
      </c>
      <c r="K45" s="285">
        <f t="shared" si="1"/>
        <v>86.5</v>
      </c>
      <c r="L45" s="315" t="str">
        <f t="shared" si="0"/>
        <v>TỐT</v>
      </c>
      <c r="M45" s="286"/>
      <c r="O45" s="45"/>
      <c r="P45" s="46"/>
      <c r="Q45" s="28"/>
      <c r="R45" s="28"/>
      <c r="S45" s="4"/>
      <c r="T45" s="20"/>
      <c r="U45" s="4"/>
      <c r="V45" s="47"/>
      <c r="W45" s="48"/>
      <c r="X45" s="4"/>
      <c r="Y45" s="4"/>
      <c r="Z45" s="4"/>
    </row>
    <row r="46" spans="1:26" ht="18.75" customHeight="1">
      <c r="A46" s="280">
        <v>36</v>
      </c>
      <c r="B46" s="388">
        <v>162353980</v>
      </c>
      <c r="C46" s="281" t="s">
        <v>478</v>
      </c>
      <c r="D46" s="382" t="s">
        <v>93</v>
      </c>
      <c r="E46" s="283" t="s">
        <v>479</v>
      </c>
      <c r="F46" s="385" t="s">
        <v>472</v>
      </c>
      <c r="G46" s="285">
        <v>85</v>
      </c>
      <c r="H46" s="315" t="str">
        <f t="shared" si="0"/>
        <v>TỐT</v>
      </c>
      <c r="I46" s="285">
        <v>85</v>
      </c>
      <c r="J46" s="315" t="str">
        <f t="shared" si="0"/>
        <v>TỐT</v>
      </c>
      <c r="K46" s="285">
        <f t="shared" si="1"/>
        <v>85</v>
      </c>
      <c r="L46" s="315" t="str">
        <f t="shared" si="0"/>
        <v>TỐT</v>
      </c>
      <c r="M46" s="286"/>
      <c r="O46" s="45"/>
      <c r="P46" s="46"/>
      <c r="Q46" s="28"/>
      <c r="R46" s="28"/>
      <c r="S46" s="4"/>
      <c r="T46" s="20"/>
      <c r="U46" s="4"/>
      <c r="V46" s="47"/>
      <c r="W46" s="48"/>
      <c r="X46" s="4"/>
      <c r="Y46" s="4"/>
      <c r="Z46" s="4"/>
    </row>
    <row r="47" spans="1:26" ht="18.75" customHeight="1">
      <c r="A47" s="280">
        <v>37</v>
      </c>
      <c r="B47" s="388">
        <v>162353996</v>
      </c>
      <c r="C47" s="281" t="s">
        <v>225</v>
      </c>
      <c r="D47" s="382" t="s">
        <v>380</v>
      </c>
      <c r="E47" s="283" t="s">
        <v>480</v>
      </c>
      <c r="F47" s="385" t="s">
        <v>472</v>
      </c>
      <c r="G47" s="285">
        <v>88</v>
      </c>
      <c r="H47" s="315" t="str">
        <f t="shared" si="0"/>
        <v>TỐT</v>
      </c>
      <c r="I47" s="285">
        <v>90</v>
      </c>
      <c r="J47" s="315" t="str">
        <f t="shared" si="0"/>
        <v>X SẮC</v>
      </c>
      <c r="K47" s="285">
        <f t="shared" si="1"/>
        <v>89</v>
      </c>
      <c r="L47" s="315" t="str">
        <f t="shared" si="0"/>
        <v>TỐT</v>
      </c>
      <c r="M47" s="286"/>
      <c r="O47" s="45"/>
      <c r="P47" s="46"/>
      <c r="Q47" s="28"/>
      <c r="R47" s="28"/>
      <c r="S47" s="4"/>
      <c r="T47" s="20"/>
      <c r="U47" s="4"/>
      <c r="V47" s="47"/>
      <c r="W47" s="48"/>
      <c r="X47" s="4"/>
      <c r="Y47" s="4"/>
      <c r="Z47" s="4"/>
    </row>
    <row r="48" spans="1:26" ht="18.75" customHeight="1">
      <c r="A48" s="280">
        <v>38</v>
      </c>
      <c r="B48" s="388">
        <v>162524168</v>
      </c>
      <c r="C48" s="281" t="s">
        <v>481</v>
      </c>
      <c r="D48" s="382" t="s">
        <v>182</v>
      </c>
      <c r="E48" s="283" t="s">
        <v>352</v>
      </c>
      <c r="F48" s="385" t="s">
        <v>472</v>
      </c>
      <c r="G48" s="285">
        <v>94</v>
      </c>
      <c r="H48" s="315" t="str">
        <f t="shared" si="0"/>
        <v>X SẮC</v>
      </c>
      <c r="I48" s="285">
        <v>95</v>
      </c>
      <c r="J48" s="315" t="str">
        <f t="shared" si="0"/>
        <v>X SẮC</v>
      </c>
      <c r="K48" s="285">
        <f t="shared" si="1"/>
        <v>94.5</v>
      </c>
      <c r="L48" s="315" t="str">
        <f t="shared" si="0"/>
        <v>X SẮC</v>
      </c>
      <c r="M48" s="286"/>
      <c r="O48" s="50"/>
      <c r="P48" s="51"/>
      <c r="Q48" s="28"/>
      <c r="R48" s="28"/>
      <c r="S48" s="4"/>
      <c r="T48" s="20"/>
      <c r="U48" s="4"/>
      <c r="V48" s="47"/>
      <c r="W48" s="48"/>
      <c r="X48" s="49"/>
      <c r="Y48" s="4"/>
      <c r="Z48" s="4"/>
    </row>
    <row r="49" spans="1:26" ht="18.75" customHeight="1">
      <c r="A49" s="280">
        <v>39</v>
      </c>
      <c r="B49" s="388">
        <v>162524214</v>
      </c>
      <c r="C49" s="281" t="s">
        <v>194</v>
      </c>
      <c r="D49" s="382" t="s">
        <v>347</v>
      </c>
      <c r="E49" s="283" t="s">
        <v>482</v>
      </c>
      <c r="F49" s="385" t="s">
        <v>472</v>
      </c>
      <c r="G49" s="285">
        <v>85</v>
      </c>
      <c r="H49" s="315" t="str">
        <f t="shared" si="0"/>
        <v>TỐT</v>
      </c>
      <c r="I49" s="285">
        <v>91</v>
      </c>
      <c r="J49" s="315" t="str">
        <f t="shared" si="0"/>
        <v>X SẮC</v>
      </c>
      <c r="K49" s="285">
        <f t="shared" si="1"/>
        <v>88</v>
      </c>
      <c r="L49" s="315" t="str">
        <f t="shared" si="0"/>
        <v>TỐT</v>
      </c>
      <c r="M49" s="286"/>
      <c r="O49" s="45"/>
      <c r="P49" s="46"/>
      <c r="Q49" s="28"/>
      <c r="R49" s="28"/>
      <c r="S49" s="4"/>
      <c r="T49" s="20"/>
      <c r="U49" s="4"/>
      <c r="V49" s="47"/>
      <c r="W49" s="48"/>
      <c r="X49" s="4"/>
      <c r="Y49" s="4"/>
      <c r="Z49" s="4"/>
    </row>
    <row r="50" spans="1:26" ht="18.75" customHeight="1">
      <c r="A50" s="280">
        <v>40</v>
      </c>
      <c r="B50" s="388">
        <v>162524241</v>
      </c>
      <c r="C50" s="281" t="s">
        <v>483</v>
      </c>
      <c r="D50" s="382" t="s">
        <v>436</v>
      </c>
      <c r="E50" s="283" t="s">
        <v>418</v>
      </c>
      <c r="F50" s="385" t="s">
        <v>472</v>
      </c>
      <c r="G50" s="285">
        <v>85</v>
      </c>
      <c r="H50" s="315" t="str">
        <f t="shared" si="0"/>
        <v>TỐT</v>
      </c>
      <c r="I50" s="285">
        <v>88</v>
      </c>
      <c r="J50" s="315" t="str">
        <f t="shared" si="0"/>
        <v>TỐT</v>
      </c>
      <c r="K50" s="285">
        <f t="shared" si="1"/>
        <v>86.5</v>
      </c>
      <c r="L50" s="315" t="str">
        <f t="shared" si="0"/>
        <v>TỐT</v>
      </c>
      <c r="M50" s="286"/>
      <c r="O50" s="45"/>
      <c r="P50" s="46"/>
      <c r="Q50" s="28"/>
      <c r="R50" s="28"/>
      <c r="S50" s="4"/>
      <c r="T50" s="20"/>
      <c r="U50" s="4"/>
      <c r="V50" s="47"/>
      <c r="W50" s="48"/>
      <c r="X50" s="4"/>
      <c r="Y50" s="4"/>
      <c r="Z50" s="4"/>
    </row>
    <row r="51" spans="1:26" ht="18.75" customHeight="1">
      <c r="A51" s="280">
        <v>41</v>
      </c>
      <c r="B51" s="388">
        <v>162524256</v>
      </c>
      <c r="C51" s="281" t="s">
        <v>484</v>
      </c>
      <c r="D51" s="382" t="s">
        <v>96</v>
      </c>
      <c r="E51" s="283" t="s">
        <v>485</v>
      </c>
      <c r="F51" s="385" t="s">
        <v>472</v>
      </c>
      <c r="G51" s="285">
        <v>85</v>
      </c>
      <c r="H51" s="315" t="str">
        <f t="shared" si="0"/>
        <v>TỐT</v>
      </c>
      <c r="I51" s="285">
        <v>85</v>
      </c>
      <c r="J51" s="315" t="str">
        <f t="shared" si="0"/>
        <v>TỐT</v>
      </c>
      <c r="K51" s="285">
        <f t="shared" si="1"/>
        <v>85</v>
      </c>
      <c r="L51" s="315" t="str">
        <f t="shared" si="0"/>
        <v>TỐT</v>
      </c>
      <c r="M51" s="286"/>
      <c r="O51" s="45"/>
      <c r="P51" s="46"/>
      <c r="Q51" s="28"/>
      <c r="R51" s="28"/>
      <c r="S51" s="4"/>
      <c r="T51" s="20"/>
      <c r="U51" s="4"/>
      <c r="V51" s="47"/>
      <c r="W51" s="48"/>
      <c r="X51" s="4"/>
      <c r="Y51" s="4"/>
      <c r="Z51" s="4"/>
    </row>
    <row r="52" spans="1:26" ht="18.75" customHeight="1">
      <c r="A52" s="280">
        <v>42</v>
      </c>
      <c r="B52" s="388">
        <v>162524261</v>
      </c>
      <c r="C52" s="281" t="s">
        <v>345</v>
      </c>
      <c r="D52" s="382" t="s">
        <v>486</v>
      </c>
      <c r="E52" s="283" t="s">
        <v>316</v>
      </c>
      <c r="F52" s="385" t="s">
        <v>472</v>
      </c>
      <c r="G52" s="285">
        <v>85</v>
      </c>
      <c r="H52" s="315" t="str">
        <f t="shared" si="0"/>
        <v>TỐT</v>
      </c>
      <c r="I52" s="285">
        <v>85</v>
      </c>
      <c r="J52" s="315" t="str">
        <f t="shared" si="0"/>
        <v>TỐT</v>
      </c>
      <c r="K52" s="285">
        <f t="shared" si="1"/>
        <v>85</v>
      </c>
      <c r="L52" s="315" t="str">
        <f t="shared" si="0"/>
        <v>TỐT</v>
      </c>
      <c r="M52" s="286"/>
      <c r="O52" s="45"/>
      <c r="P52" s="46"/>
      <c r="Q52" s="28"/>
      <c r="R52" s="28"/>
      <c r="S52" s="4"/>
      <c r="T52" s="20"/>
      <c r="U52" s="4"/>
      <c r="V52" s="47"/>
      <c r="W52" s="48"/>
      <c r="X52" s="4"/>
      <c r="Y52" s="4"/>
      <c r="Z52" s="4"/>
    </row>
    <row r="53" spans="1:26" ht="18.75" customHeight="1">
      <c r="A53" s="280">
        <v>43</v>
      </c>
      <c r="B53" s="388">
        <v>162524275</v>
      </c>
      <c r="C53" s="281" t="s">
        <v>487</v>
      </c>
      <c r="D53" s="382" t="s">
        <v>168</v>
      </c>
      <c r="E53" s="283" t="s">
        <v>488</v>
      </c>
      <c r="F53" s="385" t="s">
        <v>472</v>
      </c>
      <c r="G53" s="285">
        <v>85</v>
      </c>
      <c r="H53" s="315" t="str">
        <f t="shared" si="0"/>
        <v>TỐT</v>
      </c>
      <c r="I53" s="285">
        <v>85</v>
      </c>
      <c r="J53" s="315" t="str">
        <f t="shared" si="0"/>
        <v>TỐT</v>
      </c>
      <c r="K53" s="285">
        <f t="shared" si="1"/>
        <v>85</v>
      </c>
      <c r="L53" s="315" t="str">
        <f t="shared" si="0"/>
        <v>TỐT</v>
      </c>
      <c r="M53" s="286"/>
      <c r="O53" s="45"/>
      <c r="P53" s="46"/>
      <c r="Q53" s="28"/>
      <c r="R53" s="28"/>
      <c r="S53" s="4"/>
      <c r="T53" s="20"/>
      <c r="U53" s="4"/>
      <c r="V53" s="47"/>
      <c r="W53" s="48"/>
      <c r="X53" s="4"/>
      <c r="Y53" s="4"/>
      <c r="Z53" s="4"/>
    </row>
    <row r="54" spans="1:26" ht="18.75" customHeight="1">
      <c r="A54" s="280">
        <v>44</v>
      </c>
      <c r="B54" s="388">
        <v>162524279</v>
      </c>
      <c r="C54" s="281" t="s">
        <v>489</v>
      </c>
      <c r="D54" s="382" t="s">
        <v>152</v>
      </c>
      <c r="E54" s="283" t="s">
        <v>490</v>
      </c>
      <c r="F54" s="385" t="s">
        <v>472</v>
      </c>
      <c r="G54" s="285">
        <v>85</v>
      </c>
      <c r="H54" s="315" t="str">
        <f t="shared" si="0"/>
        <v>TỐT</v>
      </c>
      <c r="I54" s="285">
        <v>88</v>
      </c>
      <c r="J54" s="315" t="str">
        <f t="shared" si="0"/>
        <v>TỐT</v>
      </c>
      <c r="K54" s="285">
        <f t="shared" si="1"/>
        <v>86.5</v>
      </c>
      <c r="L54" s="315" t="str">
        <f t="shared" si="0"/>
        <v>TỐT</v>
      </c>
      <c r="M54" s="286"/>
      <c r="O54" s="45"/>
      <c r="P54" s="46"/>
      <c r="Q54" s="28"/>
      <c r="R54" s="28"/>
      <c r="S54" s="4"/>
      <c r="T54" s="20"/>
      <c r="U54" s="4"/>
      <c r="V54" s="47"/>
      <c r="W54" s="48"/>
      <c r="X54" s="4"/>
      <c r="Y54" s="4"/>
      <c r="Z54" s="4"/>
    </row>
    <row r="55" spans="1:26" ht="18.75" customHeight="1">
      <c r="A55" s="280">
        <v>45</v>
      </c>
      <c r="B55" s="388">
        <v>162524322</v>
      </c>
      <c r="C55" s="281" t="s">
        <v>491</v>
      </c>
      <c r="D55" s="382" t="s">
        <v>193</v>
      </c>
      <c r="E55" s="283" t="s">
        <v>224</v>
      </c>
      <c r="F55" s="385" t="s">
        <v>472</v>
      </c>
      <c r="G55" s="285">
        <v>85</v>
      </c>
      <c r="H55" s="315" t="str">
        <f t="shared" si="0"/>
        <v>TỐT</v>
      </c>
      <c r="I55" s="285">
        <v>85</v>
      </c>
      <c r="J55" s="315" t="str">
        <f t="shared" si="0"/>
        <v>TỐT</v>
      </c>
      <c r="K55" s="285">
        <f t="shared" si="1"/>
        <v>85</v>
      </c>
      <c r="L55" s="315" t="str">
        <f t="shared" si="0"/>
        <v>TỐT</v>
      </c>
      <c r="M55" s="286"/>
      <c r="O55" s="45"/>
      <c r="P55" s="46"/>
      <c r="Q55" s="28"/>
      <c r="R55" s="28"/>
      <c r="S55" s="4"/>
      <c r="T55" s="20"/>
      <c r="U55" s="4"/>
      <c r="V55" s="47"/>
      <c r="W55" s="48"/>
      <c r="X55" s="4"/>
      <c r="Y55" s="4"/>
      <c r="Z55" s="4"/>
    </row>
    <row r="56" spans="1:26" ht="18.75" customHeight="1">
      <c r="A56" s="280">
        <v>46</v>
      </c>
      <c r="B56" s="388">
        <v>162524383</v>
      </c>
      <c r="C56" s="281" t="s">
        <v>491</v>
      </c>
      <c r="D56" s="382" t="s">
        <v>165</v>
      </c>
      <c r="E56" s="283" t="s">
        <v>492</v>
      </c>
      <c r="F56" s="385" t="s">
        <v>472</v>
      </c>
      <c r="G56" s="285">
        <v>88</v>
      </c>
      <c r="H56" s="315" t="str">
        <f t="shared" si="0"/>
        <v>TỐT</v>
      </c>
      <c r="I56" s="285">
        <v>91</v>
      </c>
      <c r="J56" s="315" t="str">
        <f t="shared" si="0"/>
        <v>X SẮC</v>
      </c>
      <c r="K56" s="285">
        <f t="shared" si="1"/>
        <v>89.5</v>
      </c>
      <c r="L56" s="315" t="str">
        <f t="shared" si="0"/>
        <v>TỐT</v>
      </c>
      <c r="M56" s="286"/>
      <c r="O56" s="45"/>
      <c r="P56" s="46"/>
      <c r="Q56" s="28"/>
      <c r="R56" s="28"/>
      <c r="S56" s="4"/>
      <c r="T56" s="20"/>
      <c r="U56" s="4"/>
      <c r="V56" s="47"/>
      <c r="W56" s="48"/>
      <c r="X56" s="4"/>
      <c r="Y56" s="4"/>
      <c r="Z56" s="4"/>
    </row>
    <row r="57" spans="1:26" ht="18.75" customHeight="1">
      <c r="A57" s="280">
        <v>47</v>
      </c>
      <c r="B57" s="388">
        <v>162524401</v>
      </c>
      <c r="C57" s="281" t="s">
        <v>493</v>
      </c>
      <c r="D57" s="382" t="s">
        <v>32</v>
      </c>
      <c r="E57" s="283" t="s">
        <v>494</v>
      </c>
      <c r="F57" s="385" t="s">
        <v>472</v>
      </c>
      <c r="G57" s="285">
        <v>85</v>
      </c>
      <c r="H57" s="315" t="str">
        <f t="shared" si="0"/>
        <v>TỐT</v>
      </c>
      <c r="I57" s="285">
        <v>85</v>
      </c>
      <c r="J57" s="315" t="str">
        <f t="shared" si="0"/>
        <v>TỐT</v>
      </c>
      <c r="K57" s="285">
        <f t="shared" si="1"/>
        <v>85</v>
      </c>
      <c r="L57" s="315" t="str">
        <f t="shared" si="0"/>
        <v>TỐT</v>
      </c>
      <c r="M57" s="286"/>
      <c r="O57" s="45"/>
      <c r="P57" s="46"/>
      <c r="Q57" s="28"/>
      <c r="R57" s="28"/>
      <c r="S57" s="4"/>
      <c r="T57" s="20"/>
      <c r="U57" s="4"/>
      <c r="V57" s="47"/>
      <c r="W57" s="48"/>
      <c r="X57" s="4"/>
      <c r="Y57" s="4"/>
      <c r="Z57" s="4"/>
    </row>
    <row r="58" spans="1:26" ht="18.75" customHeight="1">
      <c r="A58" s="280">
        <v>48</v>
      </c>
      <c r="B58" s="388">
        <v>162524428</v>
      </c>
      <c r="C58" s="281" t="s">
        <v>229</v>
      </c>
      <c r="D58" s="382" t="s">
        <v>42</v>
      </c>
      <c r="E58" s="283" t="s">
        <v>495</v>
      </c>
      <c r="F58" s="385" t="s">
        <v>472</v>
      </c>
      <c r="G58" s="285">
        <v>85</v>
      </c>
      <c r="H58" s="315" t="str">
        <f t="shared" si="0"/>
        <v>TỐT</v>
      </c>
      <c r="I58" s="285">
        <v>85</v>
      </c>
      <c r="J58" s="315" t="str">
        <f t="shared" si="0"/>
        <v>TỐT</v>
      </c>
      <c r="K58" s="285">
        <f t="shared" si="1"/>
        <v>85</v>
      </c>
      <c r="L58" s="315" t="str">
        <f t="shared" si="0"/>
        <v>TỐT</v>
      </c>
      <c r="M58" s="286"/>
      <c r="O58" s="45"/>
      <c r="P58" s="46"/>
      <c r="Q58" s="28"/>
      <c r="R58" s="28"/>
      <c r="S58" s="4"/>
      <c r="T58" s="20"/>
      <c r="U58" s="4"/>
      <c r="V58" s="47"/>
      <c r="W58" s="48"/>
      <c r="X58" s="4"/>
      <c r="Y58" s="4"/>
      <c r="Z58" s="4"/>
    </row>
    <row r="59" spans="1:26" ht="18.75" customHeight="1">
      <c r="A59" s="280">
        <v>49</v>
      </c>
      <c r="B59" s="388">
        <v>162524461</v>
      </c>
      <c r="C59" s="281" t="s">
        <v>496</v>
      </c>
      <c r="D59" s="382" t="s">
        <v>497</v>
      </c>
      <c r="E59" s="283" t="s">
        <v>498</v>
      </c>
      <c r="F59" s="385" t="s">
        <v>472</v>
      </c>
      <c r="G59" s="285">
        <v>88</v>
      </c>
      <c r="H59" s="315" t="str">
        <f t="shared" si="0"/>
        <v>TỐT</v>
      </c>
      <c r="I59" s="285">
        <v>90</v>
      </c>
      <c r="J59" s="315" t="str">
        <f t="shared" si="0"/>
        <v>X SẮC</v>
      </c>
      <c r="K59" s="285">
        <f t="shared" si="1"/>
        <v>89</v>
      </c>
      <c r="L59" s="315" t="str">
        <f t="shared" si="0"/>
        <v>TỐT</v>
      </c>
      <c r="M59" s="286"/>
      <c r="O59" s="45"/>
      <c r="P59" s="46"/>
      <c r="Q59" s="28"/>
      <c r="R59" s="28"/>
      <c r="S59" s="4"/>
      <c r="T59" s="20"/>
      <c r="U59" s="4"/>
      <c r="V59" s="47"/>
      <c r="W59" s="48"/>
      <c r="X59" s="4"/>
      <c r="Y59" s="4"/>
      <c r="Z59" s="4"/>
    </row>
    <row r="60" spans="1:26" ht="18.75" customHeight="1">
      <c r="A60" s="280">
        <v>50</v>
      </c>
      <c r="B60" s="388">
        <v>162524463</v>
      </c>
      <c r="C60" s="281" t="s">
        <v>226</v>
      </c>
      <c r="D60" s="382" t="s">
        <v>499</v>
      </c>
      <c r="E60" s="283" t="s">
        <v>307</v>
      </c>
      <c r="F60" s="385" t="s">
        <v>472</v>
      </c>
      <c r="G60" s="285">
        <v>85</v>
      </c>
      <c r="H60" s="315" t="str">
        <f t="shared" si="0"/>
        <v>TỐT</v>
      </c>
      <c r="I60" s="285">
        <v>89</v>
      </c>
      <c r="J60" s="315" t="str">
        <f t="shared" si="0"/>
        <v>TỐT</v>
      </c>
      <c r="K60" s="285">
        <f t="shared" si="1"/>
        <v>87</v>
      </c>
      <c r="L60" s="315" t="str">
        <f t="shared" si="0"/>
        <v>TỐT</v>
      </c>
      <c r="M60" s="286"/>
      <c r="O60" s="45"/>
      <c r="P60" s="46"/>
      <c r="Q60" s="28"/>
      <c r="R60" s="28"/>
      <c r="S60" s="4"/>
      <c r="T60" s="20"/>
      <c r="U60" s="4"/>
      <c r="V60" s="47"/>
      <c r="W60" s="48"/>
      <c r="X60" s="4"/>
      <c r="Y60" s="4"/>
      <c r="Z60" s="4"/>
    </row>
    <row r="61" spans="1:26" ht="18.75" customHeight="1">
      <c r="A61" s="280">
        <v>51</v>
      </c>
      <c r="B61" s="388">
        <v>162524465</v>
      </c>
      <c r="C61" s="281" t="s">
        <v>500</v>
      </c>
      <c r="D61" s="382" t="s">
        <v>167</v>
      </c>
      <c r="E61" s="283" t="s">
        <v>331</v>
      </c>
      <c r="F61" s="385" t="s">
        <v>472</v>
      </c>
      <c r="G61" s="285">
        <v>85</v>
      </c>
      <c r="H61" s="315" t="str">
        <f t="shared" si="0"/>
        <v>TỐT</v>
      </c>
      <c r="I61" s="285">
        <v>87</v>
      </c>
      <c r="J61" s="315" t="str">
        <f t="shared" si="0"/>
        <v>TỐT</v>
      </c>
      <c r="K61" s="285">
        <f t="shared" si="1"/>
        <v>86</v>
      </c>
      <c r="L61" s="315" t="str">
        <f t="shared" si="0"/>
        <v>TỐT</v>
      </c>
      <c r="M61" s="286"/>
      <c r="O61" s="45"/>
      <c r="P61" s="46"/>
      <c r="Q61" s="28"/>
      <c r="R61" s="28"/>
      <c r="S61" s="4"/>
      <c r="T61" s="20"/>
      <c r="U61" s="4"/>
      <c r="V61" s="47"/>
      <c r="W61" s="48"/>
      <c r="X61" s="4"/>
      <c r="Y61" s="4"/>
      <c r="Z61" s="4"/>
    </row>
    <row r="62" spans="1:26" ht="18.75" customHeight="1">
      <c r="A62" s="280">
        <v>52</v>
      </c>
      <c r="B62" s="388">
        <v>162524470</v>
      </c>
      <c r="C62" s="281" t="s">
        <v>501</v>
      </c>
      <c r="D62" s="382" t="s">
        <v>502</v>
      </c>
      <c r="E62" s="283" t="s">
        <v>325</v>
      </c>
      <c r="F62" s="385" t="s">
        <v>472</v>
      </c>
      <c r="G62" s="285">
        <v>85</v>
      </c>
      <c r="H62" s="315" t="str">
        <f t="shared" si="0"/>
        <v>TỐT</v>
      </c>
      <c r="I62" s="285">
        <v>85</v>
      </c>
      <c r="J62" s="315" t="str">
        <f t="shared" si="0"/>
        <v>TỐT</v>
      </c>
      <c r="K62" s="285">
        <f t="shared" si="1"/>
        <v>85</v>
      </c>
      <c r="L62" s="315" t="str">
        <f t="shared" si="0"/>
        <v>TỐT</v>
      </c>
      <c r="M62" s="286"/>
      <c r="O62" s="45"/>
      <c r="P62" s="46"/>
      <c r="Q62" s="28"/>
      <c r="R62" s="28"/>
      <c r="S62" s="4"/>
      <c r="T62" s="20"/>
      <c r="U62" s="4"/>
      <c r="V62" s="47"/>
      <c r="W62" s="48"/>
      <c r="X62" s="4"/>
      <c r="Y62" s="4"/>
      <c r="Z62" s="4"/>
    </row>
    <row r="63" spans="1:26" ht="18.75" customHeight="1">
      <c r="A63" s="280">
        <v>53</v>
      </c>
      <c r="B63" s="388">
        <v>162524473</v>
      </c>
      <c r="C63" s="281" t="s">
        <v>503</v>
      </c>
      <c r="D63" s="382" t="s">
        <v>207</v>
      </c>
      <c r="E63" s="283" t="s">
        <v>240</v>
      </c>
      <c r="F63" s="385" t="s">
        <v>472</v>
      </c>
      <c r="G63" s="285">
        <v>88</v>
      </c>
      <c r="H63" s="315" t="str">
        <f t="shared" si="0"/>
        <v>TỐT</v>
      </c>
      <c r="I63" s="285">
        <v>90</v>
      </c>
      <c r="J63" s="315" t="str">
        <f t="shared" si="0"/>
        <v>X SẮC</v>
      </c>
      <c r="K63" s="285">
        <f t="shared" si="1"/>
        <v>89</v>
      </c>
      <c r="L63" s="315" t="str">
        <f t="shared" si="0"/>
        <v>TỐT</v>
      </c>
      <c r="M63" s="286"/>
      <c r="O63" s="45"/>
      <c r="P63" s="46"/>
      <c r="Q63" s="28"/>
      <c r="R63" s="28"/>
      <c r="S63" s="4"/>
      <c r="T63" s="20"/>
      <c r="U63" s="4"/>
      <c r="V63" s="47"/>
      <c r="W63" s="48"/>
      <c r="X63" s="4"/>
      <c r="Y63" s="4"/>
      <c r="Z63" s="4"/>
    </row>
    <row r="64" spans="1:26" ht="18.75" customHeight="1">
      <c r="A64" s="280">
        <v>54</v>
      </c>
      <c r="B64" s="388">
        <v>162524474</v>
      </c>
      <c r="C64" s="281" t="s">
        <v>504</v>
      </c>
      <c r="D64" s="382" t="s">
        <v>505</v>
      </c>
      <c r="E64" s="283" t="s">
        <v>506</v>
      </c>
      <c r="F64" s="385" t="s">
        <v>472</v>
      </c>
      <c r="G64" s="285">
        <v>88</v>
      </c>
      <c r="H64" s="315" t="str">
        <f t="shared" si="0"/>
        <v>TỐT</v>
      </c>
      <c r="I64" s="285">
        <v>89</v>
      </c>
      <c r="J64" s="315" t="str">
        <f t="shared" si="0"/>
        <v>TỐT</v>
      </c>
      <c r="K64" s="285">
        <f t="shared" si="1"/>
        <v>88.5</v>
      </c>
      <c r="L64" s="315" t="str">
        <f t="shared" si="0"/>
        <v>TỐT</v>
      </c>
      <c r="M64" s="286"/>
      <c r="O64" s="45"/>
      <c r="P64" s="46"/>
      <c r="Q64" s="28"/>
      <c r="R64" s="28"/>
      <c r="S64" s="4"/>
      <c r="T64" s="20"/>
      <c r="U64" s="4"/>
      <c r="V64" s="47"/>
      <c r="W64" s="48"/>
      <c r="X64" s="4"/>
      <c r="Y64" s="4"/>
      <c r="Z64" s="4"/>
    </row>
    <row r="65" spans="1:26" ht="18.75" customHeight="1">
      <c r="A65" s="280">
        <v>55</v>
      </c>
      <c r="B65" s="388">
        <v>162524475</v>
      </c>
      <c r="C65" s="281" t="s">
        <v>507</v>
      </c>
      <c r="D65" s="382" t="s">
        <v>168</v>
      </c>
      <c r="E65" s="283" t="s">
        <v>508</v>
      </c>
      <c r="F65" s="385" t="s">
        <v>472</v>
      </c>
      <c r="G65" s="285">
        <v>88</v>
      </c>
      <c r="H65" s="315" t="str">
        <f t="shared" si="0"/>
        <v>TỐT</v>
      </c>
      <c r="I65" s="285">
        <v>91</v>
      </c>
      <c r="J65" s="315" t="str">
        <f t="shared" si="0"/>
        <v>X SẮC</v>
      </c>
      <c r="K65" s="285">
        <f t="shared" si="1"/>
        <v>89.5</v>
      </c>
      <c r="L65" s="315" t="str">
        <f t="shared" si="0"/>
        <v>TỐT</v>
      </c>
      <c r="M65" s="286"/>
      <c r="O65" s="45"/>
      <c r="P65" s="46"/>
      <c r="Q65" s="28"/>
      <c r="R65" s="28"/>
      <c r="S65" s="4"/>
      <c r="T65" s="20"/>
      <c r="U65" s="4"/>
      <c r="V65" s="47"/>
      <c r="W65" s="48"/>
      <c r="X65" s="4"/>
      <c r="Y65" s="4"/>
      <c r="Z65" s="4"/>
    </row>
    <row r="66" spans="1:26" ht="18.75" customHeight="1">
      <c r="A66" s="280">
        <v>56</v>
      </c>
      <c r="B66" s="388">
        <v>162524477</v>
      </c>
      <c r="C66" s="281" t="s">
        <v>509</v>
      </c>
      <c r="D66" s="382" t="s">
        <v>28</v>
      </c>
      <c r="E66" s="283" t="s">
        <v>510</v>
      </c>
      <c r="F66" s="385" t="s">
        <v>472</v>
      </c>
      <c r="G66" s="285">
        <v>80</v>
      </c>
      <c r="H66" s="315" t="str">
        <f t="shared" si="0"/>
        <v>TỐT</v>
      </c>
      <c r="I66" s="285">
        <v>85</v>
      </c>
      <c r="J66" s="315" t="str">
        <f t="shared" si="0"/>
        <v>TỐT</v>
      </c>
      <c r="K66" s="285">
        <f t="shared" si="1"/>
        <v>82.5</v>
      </c>
      <c r="L66" s="315" t="str">
        <f t="shared" si="0"/>
        <v>TỐT</v>
      </c>
      <c r="M66" s="286"/>
      <c r="O66" s="45"/>
      <c r="P66" s="46"/>
      <c r="Q66" s="28"/>
      <c r="R66" s="28"/>
      <c r="S66" s="4"/>
      <c r="T66" s="20"/>
      <c r="U66" s="49"/>
      <c r="V66" s="47"/>
      <c r="W66" s="48"/>
      <c r="X66" s="49"/>
      <c r="Y66" s="4"/>
      <c r="Z66" s="4"/>
    </row>
    <row r="67" spans="1:26" ht="18.75" customHeight="1">
      <c r="A67" s="280">
        <v>57</v>
      </c>
      <c r="B67" s="388">
        <v>162524480</v>
      </c>
      <c r="C67" s="281" t="s">
        <v>511</v>
      </c>
      <c r="D67" s="382" t="s">
        <v>82</v>
      </c>
      <c r="E67" s="283" t="s">
        <v>512</v>
      </c>
      <c r="F67" s="385" t="s">
        <v>472</v>
      </c>
      <c r="G67" s="285">
        <v>85</v>
      </c>
      <c r="H67" s="315" t="str">
        <f t="shared" si="0"/>
        <v>TỐT</v>
      </c>
      <c r="I67" s="285">
        <v>85</v>
      </c>
      <c r="J67" s="315" t="str">
        <f t="shared" si="0"/>
        <v>TỐT</v>
      </c>
      <c r="K67" s="285">
        <f t="shared" si="1"/>
        <v>85</v>
      </c>
      <c r="L67" s="315" t="str">
        <f t="shared" si="0"/>
        <v>TỐT</v>
      </c>
      <c r="M67" s="286"/>
      <c r="O67" s="45"/>
      <c r="P67" s="46"/>
      <c r="Q67" s="28"/>
      <c r="R67" s="28"/>
      <c r="S67" s="4"/>
      <c r="T67" s="20"/>
      <c r="U67" s="49"/>
      <c r="V67" s="47"/>
      <c r="W67" s="48"/>
      <c r="X67" s="49"/>
      <c r="Y67" s="4"/>
      <c r="Z67" s="4"/>
    </row>
    <row r="68" spans="1:26" ht="18.75" customHeight="1">
      <c r="A68" s="280">
        <v>58</v>
      </c>
      <c r="B68" s="388">
        <v>162524482</v>
      </c>
      <c r="C68" s="281" t="s">
        <v>513</v>
      </c>
      <c r="D68" s="382" t="s">
        <v>193</v>
      </c>
      <c r="E68" s="283" t="s">
        <v>514</v>
      </c>
      <c r="F68" s="385" t="s">
        <v>472</v>
      </c>
      <c r="G68" s="285">
        <v>85</v>
      </c>
      <c r="H68" s="315" t="str">
        <f t="shared" si="0"/>
        <v>TỐT</v>
      </c>
      <c r="I68" s="285">
        <v>90</v>
      </c>
      <c r="J68" s="315" t="str">
        <f t="shared" si="0"/>
        <v>X SẮC</v>
      </c>
      <c r="K68" s="285">
        <f t="shared" si="1"/>
        <v>87.5</v>
      </c>
      <c r="L68" s="315" t="str">
        <f t="shared" si="0"/>
        <v>TỐT</v>
      </c>
      <c r="M68" s="286"/>
      <c r="O68" s="45"/>
      <c r="P68" s="46"/>
      <c r="Q68" s="28"/>
      <c r="R68" s="28"/>
      <c r="S68" s="4"/>
      <c r="T68" s="20"/>
      <c r="U68" s="49"/>
      <c r="V68" s="47"/>
      <c r="W68" s="48"/>
      <c r="X68" s="49"/>
      <c r="Y68" s="4"/>
      <c r="Z68" s="4"/>
    </row>
    <row r="69" spans="1:26" ht="18.75" customHeight="1">
      <c r="A69" s="280">
        <v>59</v>
      </c>
      <c r="B69" s="388">
        <v>162524484</v>
      </c>
      <c r="C69" s="281" t="s">
        <v>515</v>
      </c>
      <c r="D69" s="382" t="s">
        <v>280</v>
      </c>
      <c r="E69" s="283" t="s">
        <v>353</v>
      </c>
      <c r="F69" s="385" t="s">
        <v>472</v>
      </c>
      <c r="G69" s="285">
        <v>89</v>
      </c>
      <c r="H69" s="315" t="str">
        <f t="shared" si="0"/>
        <v>TỐT</v>
      </c>
      <c r="I69" s="285">
        <v>92</v>
      </c>
      <c r="J69" s="315" t="str">
        <f t="shared" si="0"/>
        <v>X SẮC</v>
      </c>
      <c r="K69" s="285">
        <f t="shared" si="1"/>
        <v>90.5</v>
      </c>
      <c r="L69" s="315" t="str">
        <f t="shared" si="0"/>
        <v>X SẮC</v>
      </c>
      <c r="M69" s="286"/>
      <c r="O69" s="45"/>
      <c r="P69" s="46"/>
      <c r="Q69" s="28"/>
      <c r="R69" s="28"/>
      <c r="S69" s="4"/>
      <c r="T69" s="20"/>
      <c r="U69" s="49"/>
      <c r="V69" s="47"/>
      <c r="W69" s="48"/>
      <c r="X69" s="49"/>
      <c r="Y69" s="4"/>
      <c r="Z69" s="4"/>
    </row>
    <row r="70" spans="1:26" ht="18.75" customHeight="1">
      <c r="A70" s="280">
        <v>60</v>
      </c>
      <c r="B70" s="388">
        <v>162524485</v>
      </c>
      <c r="C70" s="281" t="s">
        <v>516</v>
      </c>
      <c r="D70" s="382" t="s">
        <v>517</v>
      </c>
      <c r="E70" s="283" t="s">
        <v>63</v>
      </c>
      <c r="F70" s="385" t="s">
        <v>472</v>
      </c>
      <c r="G70" s="285">
        <v>91</v>
      </c>
      <c r="H70" s="315" t="str">
        <f t="shared" si="0"/>
        <v>X SẮC</v>
      </c>
      <c r="I70" s="285">
        <v>93</v>
      </c>
      <c r="J70" s="315" t="str">
        <f t="shared" si="0"/>
        <v>X SẮC</v>
      </c>
      <c r="K70" s="285">
        <f t="shared" si="1"/>
        <v>92</v>
      </c>
      <c r="L70" s="315" t="str">
        <f t="shared" si="0"/>
        <v>X SẮC</v>
      </c>
      <c r="M70" s="286"/>
      <c r="O70" s="52"/>
      <c r="P70" s="53"/>
      <c r="Q70" s="54"/>
      <c r="R70" s="54"/>
      <c r="S70" s="4"/>
      <c r="T70" s="20"/>
      <c r="U70" s="49"/>
      <c r="V70" s="55"/>
      <c r="W70" s="48"/>
      <c r="X70" s="49"/>
      <c r="Y70" s="4"/>
      <c r="Z70" s="4"/>
    </row>
    <row r="71" spans="1:26" ht="18.75" customHeight="1">
      <c r="A71" s="280">
        <v>61</v>
      </c>
      <c r="B71" s="388">
        <v>162524493</v>
      </c>
      <c r="C71" s="281" t="s">
        <v>189</v>
      </c>
      <c r="D71" s="382" t="s">
        <v>165</v>
      </c>
      <c r="E71" s="283" t="s">
        <v>363</v>
      </c>
      <c r="F71" s="385" t="s">
        <v>472</v>
      </c>
      <c r="G71" s="285">
        <v>85</v>
      </c>
      <c r="H71" s="315" t="str">
        <f t="shared" si="0"/>
        <v>TỐT</v>
      </c>
      <c r="I71" s="285">
        <v>85</v>
      </c>
      <c r="J71" s="315" t="str">
        <f t="shared" si="0"/>
        <v>TỐT</v>
      </c>
      <c r="K71" s="285">
        <f t="shared" si="1"/>
        <v>85</v>
      </c>
      <c r="L71" s="315" t="str">
        <f t="shared" si="0"/>
        <v>TỐT</v>
      </c>
      <c r="M71" s="286"/>
      <c r="O71" s="52"/>
      <c r="P71" s="53"/>
      <c r="Q71" s="54"/>
      <c r="R71" s="54"/>
      <c r="S71" s="4"/>
      <c r="T71" s="20"/>
      <c r="U71" s="49"/>
      <c r="V71" s="55"/>
      <c r="W71" s="48"/>
      <c r="X71" s="49"/>
      <c r="Y71" s="4"/>
      <c r="Z71" s="4"/>
    </row>
    <row r="72" spans="1:26" ht="18.75" customHeight="1">
      <c r="A72" s="280">
        <v>62</v>
      </c>
      <c r="B72" s="388">
        <v>162524507</v>
      </c>
      <c r="C72" s="281" t="s">
        <v>518</v>
      </c>
      <c r="D72" s="382" t="s">
        <v>85</v>
      </c>
      <c r="E72" s="283" t="s">
        <v>519</v>
      </c>
      <c r="F72" s="385" t="s">
        <v>472</v>
      </c>
      <c r="G72" s="285">
        <v>90</v>
      </c>
      <c r="H72" s="315" t="str">
        <f t="shared" si="0"/>
        <v>X SẮC</v>
      </c>
      <c r="I72" s="285">
        <v>93</v>
      </c>
      <c r="J72" s="315" t="str">
        <f t="shared" si="0"/>
        <v>X SẮC</v>
      </c>
      <c r="K72" s="285">
        <f t="shared" si="1"/>
        <v>91.5</v>
      </c>
      <c r="L72" s="315" t="str">
        <f t="shared" si="0"/>
        <v>X SẮC</v>
      </c>
      <c r="M72" s="286"/>
      <c r="O72" s="52"/>
      <c r="P72" s="53"/>
      <c r="Q72" s="54"/>
      <c r="R72" s="54"/>
      <c r="S72" s="4"/>
      <c r="T72" s="20"/>
      <c r="U72" s="49"/>
      <c r="V72" s="55"/>
      <c r="W72" s="48"/>
      <c r="X72" s="49"/>
      <c r="Y72" s="4"/>
      <c r="Z72" s="4"/>
    </row>
    <row r="73" spans="1:26" ht="18.75" customHeight="1">
      <c r="A73" s="280">
        <v>63</v>
      </c>
      <c r="B73" s="388">
        <v>162526952</v>
      </c>
      <c r="C73" s="281" t="s">
        <v>520</v>
      </c>
      <c r="D73" s="382" t="s">
        <v>50</v>
      </c>
      <c r="E73" s="283" t="s">
        <v>521</v>
      </c>
      <c r="F73" s="385" t="s">
        <v>472</v>
      </c>
      <c r="G73" s="285">
        <v>85</v>
      </c>
      <c r="H73" s="315" t="str">
        <f t="shared" si="0"/>
        <v>TỐT</v>
      </c>
      <c r="I73" s="285">
        <v>90</v>
      </c>
      <c r="J73" s="315" t="str">
        <f t="shared" si="0"/>
        <v>X SẮC</v>
      </c>
      <c r="K73" s="285">
        <f t="shared" si="1"/>
        <v>87.5</v>
      </c>
      <c r="L73" s="315" t="str">
        <f t="shared" si="0"/>
        <v>TỐT</v>
      </c>
      <c r="M73" s="286"/>
      <c r="O73" s="52"/>
      <c r="P73" s="53"/>
      <c r="Q73" s="54"/>
      <c r="R73" s="54"/>
      <c r="S73" s="4"/>
      <c r="T73" s="20"/>
      <c r="U73" s="49"/>
      <c r="V73" s="55"/>
      <c r="W73" s="48"/>
      <c r="X73" s="49"/>
      <c r="Y73" s="4"/>
      <c r="Z73" s="4"/>
    </row>
    <row r="74" spans="1:26" ht="18.75" customHeight="1">
      <c r="A74" s="280">
        <v>64</v>
      </c>
      <c r="B74" s="388">
        <v>162527501</v>
      </c>
      <c r="C74" s="281" t="s">
        <v>522</v>
      </c>
      <c r="D74" s="382" t="s">
        <v>116</v>
      </c>
      <c r="E74" s="283"/>
      <c r="F74" s="385" t="s">
        <v>472</v>
      </c>
      <c r="G74" s="285">
        <v>91</v>
      </c>
      <c r="H74" s="315" t="str">
        <f aca="true" t="shared" si="2" ref="H74:H108">IF(G74&gt;=90,"X SẮC",IF(G74&gt;=80,"TỐT",IF(G74&gt;=70,"KHÁ",IF(G74&gt;=60,"TB KHÁ",IF(G74&gt;=50,"T. BÌNH",IF(G74&gt;=40,"YẾU","KÉM"))))))</f>
        <v>X SẮC</v>
      </c>
      <c r="I74" s="285">
        <v>93</v>
      </c>
      <c r="J74" s="315" t="str">
        <f aca="true" t="shared" si="3" ref="J74:J108">IF(I74&gt;=90,"X SẮC",IF(I74&gt;=80,"TỐT",IF(I74&gt;=70,"KHÁ",IF(I74&gt;=60,"TB KHÁ",IF(I74&gt;=50,"T. BÌNH",IF(I74&gt;=40,"YẾU","KÉM"))))))</f>
        <v>X SẮC</v>
      </c>
      <c r="K74" s="285">
        <f t="shared" si="1"/>
        <v>92</v>
      </c>
      <c r="L74" s="315" t="str">
        <f aca="true" t="shared" si="4" ref="L74:L108">IF(K74&gt;=90,"X SẮC",IF(K74&gt;=80,"TỐT",IF(K74&gt;=70,"KHÁ",IF(K74&gt;=60,"TB KHÁ",IF(K74&gt;=50,"T. BÌNH",IF(K74&gt;=40,"YẾU","KÉM"))))))</f>
        <v>X SẮC</v>
      </c>
      <c r="M74" s="286"/>
      <c r="O74" s="56"/>
      <c r="P74" s="57"/>
      <c r="Q74" s="56"/>
      <c r="R74" s="56"/>
      <c r="S74" s="4"/>
      <c r="T74" s="20"/>
      <c r="U74" s="49"/>
      <c r="V74" s="58"/>
      <c r="W74" s="48"/>
      <c r="X74" s="49"/>
      <c r="Y74" s="4"/>
      <c r="Z74" s="4"/>
    </row>
    <row r="75" spans="1:26" ht="18.75" customHeight="1">
      <c r="A75" s="280">
        <v>65</v>
      </c>
      <c r="B75" s="388">
        <v>162527613</v>
      </c>
      <c r="C75" s="281" t="s">
        <v>523</v>
      </c>
      <c r="D75" s="382" t="s">
        <v>119</v>
      </c>
      <c r="E75" s="283" t="s">
        <v>524</v>
      </c>
      <c r="F75" s="385" t="s">
        <v>472</v>
      </c>
      <c r="G75" s="285">
        <v>88</v>
      </c>
      <c r="H75" s="315" t="str">
        <f t="shared" si="2"/>
        <v>TỐT</v>
      </c>
      <c r="I75" s="285">
        <v>90</v>
      </c>
      <c r="J75" s="315" t="str">
        <f t="shared" si="3"/>
        <v>X SẮC</v>
      </c>
      <c r="K75" s="285">
        <f t="shared" si="1"/>
        <v>89</v>
      </c>
      <c r="L75" s="315" t="str">
        <f t="shared" si="4"/>
        <v>TỐT</v>
      </c>
      <c r="M75" s="286"/>
      <c r="O75" s="56"/>
      <c r="P75" s="59"/>
      <c r="Q75" s="60"/>
      <c r="R75" s="56"/>
      <c r="S75" s="4"/>
      <c r="T75" s="20"/>
      <c r="U75" s="49"/>
      <c r="V75" s="58"/>
      <c r="W75" s="48"/>
      <c r="X75" s="49"/>
      <c r="Y75" s="4"/>
      <c r="Z75" s="4"/>
    </row>
    <row r="76" spans="1:26" ht="18.75" customHeight="1">
      <c r="A76" s="280">
        <v>66</v>
      </c>
      <c r="B76" s="388">
        <v>162524121</v>
      </c>
      <c r="C76" s="281" t="s">
        <v>339</v>
      </c>
      <c r="D76" s="382" t="s">
        <v>93</v>
      </c>
      <c r="E76" s="283" t="s">
        <v>479</v>
      </c>
      <c r="F76" s="385" t="s">
        <v>526</v>
      </c>
      <c r="G76" s="285">
        <v>93</v>
      </c>
      <c r="H76" s="315" t="str">
        <f t="shared" si="2"/>
        <v>X SẮC</v>
      </c>
      <c r="I76" s="285">
        <v>91</v>
      </c>
      <c r="J76" s="315" t="str">
        <f t="shared" si="3"/>
        <v>X SẮC</v>
      </c>
      <c r="K76" s="285">
        <f aca="true" t="shared" si="5" ref="K76:K108">(G76+I76)/2</f>
        <v>92</v>
      </c>
      <c r="L76" s="315" t="str">
        <f t="shared" si="4"/>
        <v>X SẮC</v>
      </c>
      <c r="M76" s="286"/>
      <c r="N76" s="265"/>
      <c r="O76" s="4"/>
      <c r="P76" s="100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>
      <c r="A77" s="280">
        <v>67</v>
      </c>
      <c r="B77" s="388">
        <v>162526501</v>
      </c>
      <c r="C77" s="281" t="s">
        <v>564</v>
      </c>
      <c r="D77" s="382" t="s">
        <v>93</v>
      </c>
      <c r="E77" s="283">
        <v>33484</v>
      </c>
      <c r="F77" s="385" t="s">
        <v>526</v>
      </c>
      <c r="G77" s="285">
        <v>90</v>
      </c>
      <c r="H77" s="315" t="str">
        <f t="shared" si="2"/>
        <v>X SẮC</v>
      </c>
      <c r="I77" s="285">
        <v>90</v>
      </c>
      <c r="J77" s="315" t="str">
        <f t="shared" si="3"/>
        <v>X SẮC</v>
      </c>
      <c r="K77" s="285">
        <f t="shared" si="5"/>
        <v>90</v>
      </c>
      <c r="L77" s="315" t="str">
        <f t="shared" si="4"/>
        <v>X SẮC</v>
      </c>
      <c r="M77" s="286"/>
      <c r="N77" s="26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280">
        <v>68</v>
      </c>
      <c r="B78" s="388">
        <v>162524466</v>
      </c>
      <c r="C78" s="281" t="s">
        <v>29</v>
      </c>
      <c r="D78" s="382" t="s">
        <v>120</v>
      </c>
      <c r="E78" s="283" t="s">
        <v>77</v>
      </c>
      <c r="F78" s="385" t="s">
        <v>526</v>
      </c>
      <c r="G78" s="285">
        <v>93</v>
      </c>
      <c r="H78" s="315" t="str">
        <f t="shared" si="2"/>
        <v>X SẮC</v>
      </c>
      <c r="I78" s="285">
        <v>91</v>
      </c>
      <c r="J78" s="315" t="str">
        <f t="shared" si="3"/>
        <v>X SẮC</v>
      </c>
      <c r="K78" s="285">
        <f t="shared" si="5"/>
        <v>92</v>
      </c>
      <c r="L78" s="315" t="str">
        <f t="shared" si="4"/>
        <v>X SẮC</v>
      </c>
      <c r="M78" s="286"/>
      <c r="N78" s="26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>
      <c r="A79" s="280">
        <v>69</v>
      </c>
      <c r="B79" s="388">
        <v>162524468</v>
      </c>
      <c r="C79" s="281" t="s">
        <v>326</v>
      </c>
      <c r="D79" s="382" t="s">
        <v>347</v>
      </c>
      <c r="E79" s="283" t="s">
        <v>535</v>
      </c>
      <c r="F79" s="385" t="s">
        <v>526</v>
      </c>
      <c r="G79" s="285">
        <v>90</v>
      </c>
      <c r="H79" s="315" t="str">
        <f t="shared" si="2"/>
        <v>X SẮC</v>
      </c>
      <c r="I79" s="285">
        <v>90</v>
      </c>
      <c r="J79" s="315" t="str">
        <f t="shared" si="3"/>
        <v>X SẮC</v>
      </c>
      <c r="K79" s="285">
        <f t="shared" si="5"/>
        <v>90</v>
      </c>
      <c r="L79" s="315" t="str">
        <f t="shared" si="4"/>
        <v>X SẮC</v>
      </c>
      <c r="M79" s="286"/>
      <c r="N79" s="26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>
      <c r="A80" s="280">
        <v>70</v>
      </c>
      <c r="B80" s="388">
        <v>162354017</v>
      </c>
      <c r="C80" s="281" t="s">
        <v>528</v>
      </c>
      <c r="D80" s="382" t="s">
        <v>529</v>
      </c>
      <c r="E80" s="283" t="s">
        <v>530</v>
      </c>
      <c r="F80" s="385" t="s">
        <v>526</v>
      </c>
      <c r="G80" s="285">
        <v>91</v>
      </c>
      <c r="H80" s="315" t="str">
        <f t="shared" si="2"/>
        <v>X SẮC</v>
      </c>
      <c r="I80" s="285">
        <v>93</v>
      </c>
      <c r="J80" s="315" t="str">
        <f t="shared" si="3"/>
        <v>X SẮC</v>
      </c>
      <c r="K80" s="285">
        <f t="shared" si="5"/>
        <v>92</v>
      </c>
      <c r="L80" s="315" t="str">
        <f t="shared" si="4"/>
        <v>X SẮC</v>
      </c>
      <c r="M80" s="286"/>
      <c r="N80" s="26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>
      <c r="A81" s="280">
        <v>71</v>
      </c>
      <c r="B81" s="388">
        <v>162524237</v>
      </c>
      <c r="C81" s="281" t="s">
        <v>531</v>
      </c>
      <c r="D81" s="382" t="s">
        <v>502</v>
      </c>
      <c r="E81" s="283" t="s">
        <v>532</v>
      </c>
      <c r="F81" s="385" t="s">
        <v>526</v>
      </c>
      <c r="G81" s="285">
        <v>90</v>
      </c>
      <c r="H81" s="315" t="str">
        <f t="shared" si="2"/>
        <v>X SẮC</v>
      </c>
      <c r="I81" s="285">
        <v>90</v>
      </c>
      <c r="J81" s="315" t="str">
        <f t="shared" si="3"/>
        <v>X SẮC</v>
      </c>
      <c r="K81" s="285">
        <f t="shared" si="5"/>
        <v>90</v>
      </c>
      <c r="L81" s="315" t="str">
        <f t="shared" si="4"/>
        <v>X SẮC</v>
      </c>
      <c r="M81" s="286"/>
      <c r="N81" s="26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280">
        <v>72</v>
      </c>
      <c r="B82" s="388">
        <v>162524479</v>
      </c>
      <c r="C82" s="281" t="s">
        <v>546</v>
      </c>
      <c r="D82" s="382" t="s">
        <v>82</v>
      </c>
      <c r="E82" s="283" t="s">
        <v>547</v>
      </c>
      <c r="F82" s="385" t="s">
        <v>526</v>
      </c>
      <c r="G82" s="285">
        <v>93</v>
      </c>
      <c r="H82" s="315" t="str">
        <f t="shared" si="2"/>
        <v>X SẮC</v>
      </c>
      <c r="I82" s="285">
        <v>92</v>
      </c>
      <c r="J82" s="315" t="str">
        <f t="shared" si="3"/>
        <v>X SẮC</v>
      </c>
      <c r="K82" s="285">
        <f t="shared" si="5"/>
        <v>92.5</v>
      </c>
      <c r="L82" s="315" t="str">
        <f t="shared" si="4"/>
        <v>X SẮC</v>
      </c>
      <c r="M82" s="286"/>
      <c r="N82" s="26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280">
        <v>73</v>
      </c>
      <c r="B83" s="388">
        <v>152324240</v>
      </c>
      <c r="C83" s="281" t="s">
        <v>525</v>
      </c>
      <c r="D83" s="382" t="s">
        <v>332</v>
      </c>
      <c r="E83" s="283" t="s">
        <v>158</v>
      </c>
      <c r="F83" s="385" t="s">
        <v>526</v>
      </c>
      <c r="G83" s="285">
        <v>97</v>
      </c>
      <c r="H83" s="315" t="str">
        <f t="shared" si="2"/>
        <v>X SẮC</v>
      </c>
      <c r="I83" s="285">
        <v>96</v>
      </c>
      <c r="J83" s="315" t="str">
        <f t="shared" si="3"/>
        <v>X SẮC</v>
      </c>
      <c r="K83" s="285">
        <f t="shared" si="5"/>
        <v>96.5</v>
      </c>
      <c r="L83" s="315" t="str">
        <f t="shared" si="4"/>
        <v>X SẮC</v>
      </c>
      <c r="M83" s="286"/>
      <c r="N83" s="26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280">
        <v>74</v>
      </c>
      <c r="B84" s="388">
        <v>162524487</v>
      </c>
      <c r="C84" s="281" t="s">
        <v>319</v>
      </c>
      <c r="D84" s="382" t="s">
        <v>295</v>
      </c>
      <c r="E84" s="283" t="s">
        <v>548</v>
      </c>
      <c r="F84" s="385" t="s">
        <v>526</v>
      </c>
      <c r="G84" s="285">
        <v>98</v>
      </c>
      <c r="H84" s="315" t="str">
        <f t="shared" si="2"/>
        <v>X SẮC</v>
      </c>
      <c r="I84" s="285">
        <v>100</v>
      </c>
      <c r="J84" s="315" t="str">
        <f t="shared" si="3"/>
        <v>X SẮC</v>
      </c>
      <c r="K84" s="285">
        <f t="shared" si="5"/>
        <v>99</v>
      </c>
      <c r="L84" s="315" t="str">
        <f t="shared" si="4"/>
        <v>X SẮC</v>
      </c>
      <c r="M84" s="286"/>
      <c r="N84" s="26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280">
        <v>75</v>
      </c>
      <c r="B85" s="388">
        <v>162524362</v>
      </c>
      <c r="C85" s="281" t="s">
        <v>533</v>
      </c>
      <c r="D85" s="382" t="s">
        <v>97</v>
      </c>
      <c r="E85" s="283" t="s">
        <v>434</v>
      </c>
      <c r="F85" s="385" t="s">
        <v>526</v>
      </c>
      <c r="G85" s="285">
        <v>93</v>
      </c>
      <c r="H85" s="315" t="str">
        <f t="shared" si="2"/>
        <v>X SẮC</v>
      </c>
      <c r="I85" s="285">
        <v>91</v>
      </c>
      <c r="J85" s="315" t="str">
        <f t="shared" si="3"/>
        <v>X SẮC</v>
      </c>
      <c r="K85" s="285">
        <f t="shared" si="5"/>
        <v>92</v>
      </c>
      <c r="L85" s="315" t="str">
        <f t="shared" si="4"/>
        <v>X SẮC</v>
      </c>
      <c r="M85" s="286"/>
      <c r="N85" s="26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280">
        <v>76</v>
      </c>
      <c r="B86" s="388">
        <v>162524490</v>
      </c>
      <c r="C86" s="281" t="s">
        <v>177</v>
      </c>
      <c r="D86" s="382" t="s">
        <v>97</v>
      </c>
      <c r="E86" s="283" t="s">
        <v>549</v>
      </c>
      <c r="F86" s="385" t="s">
        <v>526</v>
      </c>
      <c r="G86" s="285">
        <v>93</v>
      </c>
      <c r="H86" s="315" t="str">
        <f t="shared" si="2"/>
        <v>X SẮC</v>
      </c>
      <c r="I86" s="285">
        <v>91</v>
      </c>
      <c r="J86" s="315" t="str">
        <f t="shared" si="3"/>
        <v>X SẮC</v>
      </c>
      <c r="K86" s="285">
        <f t="shared" si="5"/>
        <v>92</v>
      </c>
      <c r="L86" s="315" t="str">
        <f t="shared" si="4"/>
        <v>X SẮC</v>
      </c>
      <c r="M86" s="286"/>
      <c r="N86" s="26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280">
        <v>77</v>
      </c>
      <c r="B87" s="388">
        <v>162314783</v>
      </c>
      <c r="C87" s="281" t="s">
        <v>527</v>
      </c>
      <c r="D87" s="382" t="s">
        <v>191</v>
      </c>
      <c r="E87" s="283" t="s">
        <v>336</v>
      </c>
      <c r="F87" s="385" t="s">
        <v>526</v>
      </c>
      <c r="G87" s="285">
        <v>98</v>
      </c>
      <c r="H87" s="315" t="str">
        <f t="shared" si="2"/>
        <v>X SẮC</v>
      </c>
      <c r="I87" s="285">
        <v>96</v>
      </c>
      <c r="J87" s="315" t="str">
        <f t="shared" si="3"/>
        <v>X SẮC</v>
      </c>
      <c r="K87" s="285">
        <f t="shared" si="5"/>
        <v>97</v>
      </c>
      <c r="L87" s="315" t="str">
        <f t="shared" si="4"/>
        <v>X SẮC</v>
      </c>
      <c r="M87" s="286"/>
      <c r="N87" s="26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>
      <c r="A88" s="280">
        <v>78</v>
      </c>
      <c r="B88" s="388">
        <v>162524384</v>
      </c>
      <c r="C88" s="281" t="s">
        <v>534</v>
      </c>
      <c r="D88" s="382" t="s">
        <v>165</v>
      </c>
      <c r="E88" s="283" t="s">
        <v>535</v>
      </c>
      <c r="F88" s="385" t="s">
        <v>526</v>
      </c>
      <c r="G88" s="285">
        <v>90</v>
      </c>
      <c r="H88" s="315" t="str">
        <f t="shared" si="2"/>
        <v>X SẮC</v>
      </c>
      <c r="I88" s="285">
        <v>90</v>
      </c>
      <c r="J88" s="315" t="str">
        <f t="shared" si="3"/>
        <v>X SẮC</v>
      </c>
      <c r="K88" s="285">
        <f t="shared" si="5"/>
        <v>90</v>
      </c>
      <c r="L88" s="315" t="str">
        <f t="shared" si="4"/>
        <v>X SẮC</v>
      </c>
      <c r="M88" s="286"/>
      <c r="N88" s="26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customHeight="1">
      <c r="A89" s="280">
        <v>79</v>
      </c>
      <c r="B89" s="388">
        <v>162524494</v>
      </c>
      <c r="C89" s="281" t="s">
        <v>550</v>
      </c>
      <c r="D89" s="382" t="s">
        <v>174</v>
      </c>
      <c r="E89" s="283" t="s">
        <v>551</v>
      </c>
      <c r="F89" s="385" t="s">
        <v>526</v>
      </c>
      <c r="G89" s="285">
        <v>93</v>
      </c>
      <c r="H89" s="315" t="str">
        <f t="shared" si="2"/>
        <v>X SẮC</v>
      </c>
      <c r="I89" s="285">
        <v>92</v>
      </c>
      <c r="J89" s="315" t="str">
        <f t="shared" si="3"/>
        <v>X SẮC</v>
      </c>
      <c r="K89" s="285">
        <f t="shared" si="5"/>
        <v>92.5</v>
      </c>
      <c r="L89" s="315" t="str">
        <f t="shared" si="4"/>
        <v>X SẮC</v>
      </c>
      <c r="M89" s="286"/>
      <c r="N89" s="265"/>
      <c r="O89" s="4"/>
      <c r="P89" s="100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>
      <c r="A90" s="280">
        <v>80</v>
      </c>
      <c r="B90" s="388">
        <v>162524391</v>
      </c>
      <c r="C90" s="281" t="s">
        <v>536</v>
      </c>
      <c r="D90" s="382" t="s">
        <v>292</v>
      </c>
      <c r="E90" s="283" t="s">
        <v>317</v>
      </c>
      <c r="F90" s="385" t="s">
        <v>526</v>
      </c>
      <c r="G90" s="285">
        <v>93</v>
      </c>
      <c r="H90" s="315" t="str">
        <f t="shared" si="2"/>
        <v>X SẮC</v>
      </c>
      <c r="I90" s="285">
        <v>91</v>
      </c>
      <c r="J90" s="315" t="str">
        <f t="shared" si="3"/>
        <v>X SẮC</v>
      </c>
      <c r="K90" s="285">
        <f t="shared" si="5"/>
        <v>92</v>
      </c>
      <c r="L90" s="315" t="str">
        <f t="shared" si="4"/>
        <v>X SẮC</v>
      </c>
      <c r="M90" s="286"/>
      <c r="N90" s="26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>
      <c r="A91" s="280">
        <v>81</v>
      </c>
      <c r="B91" s="388">
        <v>162524396</v>
      </c>
      <c r="C91" s="281" t="s">
        <v>537</v>
      </c>
      <c r="D91" s="382" t="s">
        <v>538</v>
      </c>
      <c r="E91" s="283" t="s">
        <v>539</v>
      </c>
      <c r="F91" s="385" t="s">
        <v>526</v>
      </c>
      <c r="G91" s="285">
        <v>90</v>
      </c>
      <c r="H91" s="315" t="str">
        <f t="shared" si="2"/>
        <v>X SẮC</v>
      </c>
      <c r="I91" s="285">
        <v>90</v>
      </c>
      <c r="J91" s="315" t="str">
        <f t="shared" si="3"/>
        <v>X SẮC</v>
      </c>
      <c r="K91" s="285">
        <f t="shared" si="5"/>
        <v>90</v>
      </c>
      <c r="L91" s="315" t="str">
        <f t="shared" si="4"/>
        <v>X SẮC</v>
      </c>
      <c r="M91" s="286"/>
      <c r="N91" s="26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>
      <c r="A92" s="280">
        <v>82</v>
      </c>
      <c r="B92" s="388">
        <v>162524497</v>
      </c>
      <c r="C92" s="281" t="s">
        <v>552</v>
      </c>
      <c r="D92" s="382" t="s">
        <v>56</v>
      </c>
      <c r="E92" s="283" t="s">
        <v>553</v>
      </c>
      <c r="F92" s="385" t="s">
        <v>526</v>
      </c>
      <c r="G92" s="285">
        <v>80</v>
      </c>
      <c r="H92" s="315" t="str">
        <f t="shared" si="2"/>
        <v>TỐT</v>
      </c>
      <c r="I92" s="285">
        <v>90</v>
      </c>
      <c r="J92" s="315" t="str">
        <f t="shared" si="3"/>
        <v>X SẮC</v>
      </c>
      <c r="K92" s="285">
        <f t="shared" si="5"/>
        <v>85</v>
      </c>
      <c r="L92" s="315" t="str">
        <f t="shared" si="4"/>
        <v>TỐT</v>
      </c>
      <c r="M92" s="286"/>
      <c r="N92" s="26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>
      <c r="A93" s="280">
        <v>83</v>
      </c>
      <c r="B93" s="388">
        <v>162524498</v>
      </c>
      <c r="C93" s="281" t="s">
        <v>51</v>
      </c>
      <c r="D93" s="382" t="s">
        <v>213</v>
      </c>
      <c r="E93" s="283" t="s">
        <v>554</v>
      </c>
      <c r="F93" s="385" t="s">
        <v>526</v>
      </c>
      <c r="G93" s="285">
        <v>90</v>
      </c>
      <c r="H93" s="315" t="str">
        <f t="shared" si="2"/>
        <v>X SẮC</v>
      </c>
      <c r="I93" s="285">
        <v>91</v>
      </c>
      <c r="J93" s="315" t="str">
        <f t="shared" si="3"/>
        <v>X SẮC</v>
      </c>
      <c r="K93" s="285">
        <f t="shared" si="5"/>
        <v>90.5</v>
      </c>
      <c r="L93" s="315" t="str">
        <f t="shared" si="4"/>
        <v>X SẮC</v>
      </c>
      <c r="M93" s="286"/>
      <c r="N93" s="26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>
      <c r="A94" s="280">
        <v>84</v>
      </c>
      <c r="B94" s="388">
        <v>162524499</v>
      </c>
      <c r="C94" s="281" t="s">
        <v>555</v>
      </c>
      <c r="D94" s="382" t="s">
        <v>159</v>
      </c>
      <c r="E94" s="283" t="s">
        <v>336</v>
      </c>
      <c r="F94" s="385" t="s">
        <v>526</v>
      </c>
      <c r="G94" s="285">
        <v>93</v>
      </c>
      <c r="H94" s="315" t="str">
        <f t="shared" si="2"/>
        <v>X SẮC</v>
      </c>
      <c r="I94" s="285">
        <v>92</v>
      </c>
      <c r="J94" s="315" t="str">
        <f t="shared" si="3"/>
        <v>X SẮC</v>
      </c>
      <c r="K94" s="285">
        <f t="shared" si="5"/>
        <v>92.5</v>
      </c>
      <c r="L94" s="315" t="str">
        <f t="shared" si="4"/>
        <v>X SẮC</v>
      </c>
      <c r="M94" s="286"/>
      <c r="N94" s="265"/>
      <c r="O94" s="4"/>
      <c r="P94" s="100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>
      <c r="A95" s="280">
        <v>85</v>
      </c>
      <c r="B95" s="388">
        <v>162524500</v>
      </c>
      <c r="C95" s="281" t="s">
        <v>556</v>
      </c>
      <c r="D95" s="382" t="s">
        <v>159</v>
      </c>
      <c r="E95" s="283" t="s">
        <v>356</v>
      </c>
      <c r="F95" s="385" t="s">
        <v>526</v>
      </c>
      <c r="G95" s="285">
        <v>0</v>
      </c>
      <c r="H95" s="315" t="str">
        <f t="shared" si="2"/>
        <v>KÉM</v>
      </c>
      <c r="I95" s="285">
        <v>0</v>
      </c>
      <c r="J95" s="315" t="str">
        <f t="shared" si="3"/>
        <v>KÉM</v>
      </c>
      <c r="K95" s="285">
        <f t="shared" si="5"/>
        <v>0</v>
      </c>
      <c r="L95" s="315" t="str">
        <f t="shared" si="4"/>
        <v>KÉM</v>
      </c>
      <c r="M95" s="286" t="s">
        <v>2005</v>
      </c>
      <c r="N95" s="265" t="s">
        <v>2005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>
      <c r="A96" s="280">
        <v>86</v>
      </c>
      <c r="B96" s="388">
        <v>162524403</v>
      </c>
      <c r="C96" s="281" t="s">
        <v>540</v>
      </c>
      <c r="D96" s="382" t="s">
        <v>32</v>
      </c>
      <c r="E96" s="283" t="s">
        <v>208</v>
      </c>
      <c r="F96" s="385" t="s">
        <v>526</v>
      </c>
      <c r="G96" s="285">
        <v>93</v>
      </c>
      <c r="H96" s="315" t="str">
        <f t="shared" si="2"/>
        <v>X SẮC</v>
      </c>
      <c r="I96" s="285">
        <v>91</v>
      </c>
      <c r="J96" s="315" t="str">
        <f t="shared" si="3"/>
        <v>X SẮC</v>
      </c>
      <c r="K96" s="285">
        <f t="shared" si="5"/>
        <v>92</v>
      </c>
      <c r="L96" s="315" t="str">
        <f t="shared" si="4"/>
        <v>X SẮC</v>
      </c>
      <c r="M96" s="286"/>
      <c r="N96" s="26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4" ht="18.75" customHeight="1">
      <c r="A97" s="280">
        <v>87</v>
      </c>
      <c r="B97" s="388">
        <v>162524502</v>
      </c>
      <c r="C97" s="281" t="s">
        <v>557</v>
      </c>
      <c r="D97" s="382" t="s">
        <v>32</v>
      </c>
      <c r="E97" s="283" t="s">
        <v>340</v>
      </c>
      <c r="F97" s="385" t="s">
        <v>526</v>
      </c>
      <c r="G97" s="285">
        <v>90</v>
      </c>
      <c r="H97" s="315" t="str">
        <f t="shared" si="2"/>
        <v>X SẮC</v>
      </c>
      <c r="I97" s="285">
        <v>90</v>
      </c>
      <c r="J97" s="315" t="str">
        <f t="shared" si="3"/>
        <v>X SẮC</v>
      </c>
      <c r="K97" s="285">
        <f t="shared" si="5"/>
        <v>90</v>
      </c>
      <c r="L97" s="315" t="str">
        <f t="shared" si="4"/>
        <v>X SẮC</v>
      </c>
      <c r="M97" s="286"/>
      <c r="N97" s="265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8.75" customHeight="1">
      <c r="A98" s="280">
        <v>88</v>
      </c>
      <c r="B98" s="388">
        <v>162524410</v>
      </c>
      <c r="C98" s="281" t="s">
        <v>541</v>
      </c>
      <c r="D98" s="382" t="s">
        <v>163</v>
      </c>
      <c r="E98" s="283" t="s">
        <v>208</v>
      </c>
      <c r="F98" s="385" t="s">
        <v>526</v>
      </c>
      <c r="G98" s="285">
        <v>92</v>
      </c>
      <c r="H98" s="315" t="str">
        <f t="shared" si="2"/>
        <v>X SẮC</v>
      </c>
      <c r="I98" s="285">
        <v>92</v>
      </c>
      <c r="J98" s="315" t="str">
        <f t="shared" si="3"/>
        <v>X SẮC</v>
      </c>
      <c r="K98" s="285">
        <f t="shared" si="5"/>
        <v>92</v>
      </c>
      <c r="L98" s="315" t="str">
        <f t="shared" si="4"/>
        <v>X SẮC</v>
      </c>
      <c r="M98" s="286"/>
      <c r="N98" s="265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8.75" customHeight="1">
      <c r="A99" s="280">
        <v>89</v>
      </c>
      <c r="B99" s="388">
        <v>162526719</v>
      </c>
      <c r="C99" s="281" t="s">
        <v>565</v>
      </c>
      <c r="D99" s="382" t="s">
        <v>163</v>
      </c>
      <c r="E99" s="283" t="s">
        <v>379</v>
      </c>
      <c r="F99" s="385" t="s">
        <v>526</v>
      </c>
      <c r="G99" s="285">
        <v>93</v>
      </c>
      <c r="H99" s="315" t="str">
        <f t="shared" si="2"/>
        <v>X SẮC</v>
      </c>
      <c r="I99" s="285">
        <v>95</v>
      </c>
      <c r="J99" s="315" t="str">
        <f t="shared" si="3"/>
        <v>X SẮC</v>
      </c>
      <c r="K99" s="285">
        <f t="shared" si="5"/>
        <v>94</v>
      </c>
      <c r="L99" s="315" t="str">
        <f t="shared" si="4"/>
        <v>X SẮC</v>
      </c>
      <c r="M99" s="286"/>
      <c r="N99" s="265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8.75" customHeight="1">
      <c r="A100" s="280">
        <v>90</v>
      </c>
      <c r="B100" s="388">
        <v>162524504</v>
      </c>
      <c r="C100" s="281" t="s">
        <v>558</v>
      </c>
      <c r="D100" s="382" t="s">
        <v>260</v>
      </c>
      <c r="E100" s="283" t="s">
        <v>394</v>
      </c>
      <c r="F100" s="385" t="s">
        <v>526</v>
      </c>
      <c r="G100" s="285">
        <v>98</v>
      </c>
      <c r="H100" s="315" t="str">
        <f t="shared" si="2"/>
        <v>X SẮC</v>
      </c>
      <c r="I100" s="285">
        <v>96</v>
      </c>
      <c r="J100" s="315" t="str">
        <f t="shared" si="3"/>
        <v>X SẮC</v>
      </c>
      <c r="K100" s="285">
        <f t="shared" si="5"/>
        <v>97</v>
      </c>
      <c r="L100" s="315" t="str">
        <f t="shared" si="4"/>
        <v>X SẮC</v>
      </c>
      <c r="M100" s="286"/>
      <c r="N100" s="265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8.75" customHeight="1">
      <c r="A101" s="280">
        <v>91</v>
      </c>
      <c r="B101" s="388">
        <v>162524505</v>
      </c>
      <c r="C101" s="281" t="s">
        <v>222</v>
      </c>
      <c r="D101" s="382" t="s">
        <v>260</v>
      </c>
      <c r="E101" s="283" t="s">
        <v>371</v>
      </c>
      <c r="F101" s="385" t="s">
        <v>526</v>
      </c>
      <c r="G101" s="285">
        <v>91</v>
      </c>
      <c r="H101" s="315" t="str">
        <f t="shared" si="2"/>
        <v>X SẮC</v>
      </c>
      <c r="I101" s="285">
        <v>90</v>
      </c>
      <c r="J101" s="315" t="str">
        <f t="shared" si="3"/>
        <v>X SẮC</v>
      </c>
      <c r="K101" s="285">
        <f t="shared" si="5"/>
        <v>90.5</v>
      </c>
      <c r="L101" s="315" t="str">
        <f t="shared" si="4"/>
        <v>X SẮC</v>
      </c>
      <c r="M101" s="286"/>
      <c r="N101" s="265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8.75" customHeight="1">
      <c r="A102" s="280">
        <v>92</v>
      </c>
      <c r="B102" s="388">
        <v>162524506</v>
      </c>
      <c r="C102" s="281" t="s">
        <v>559</v>
      </c>
      <c r="D102" s="382" t="s">
        <v>85</v>
      </c>
      <c r="E102" s="283">
        <v>33420</v>
      </c>
      <c r="F102" s="385" t="s">
        <v>526</v>
      </c>
      <c r="G102" s="285">
        <v>90</v>
      </c>
      <c r="H102" s="315" t="str">
        <f t="shared" si="2"/>
        <v>X SẮC</v>
      </c>
      <c r="I102" s="285">
        <v>90</v>
      </c>
      <c r="J102" s="315" t="str">
        <f t="shared" si="3"/>
        <v>X SẮC</v>
      </c>
      <c r="K102" s="285">
        <f t="shared" si="5"/>
        <v>90</v>
      </c>
      <c r="L102" s="315" t="str">
        <f t="shared" si="4"/>
        <v>X SẮC</v>
      </c>
      <c r="M102" s="286"/>
      <c r="N102" s="265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8.75" customHeight="1">
      <c r="A103" s="280">
        <v>93</v>
      </c>
      <c r="B103" s="388">
        <v>162527365</v>
      </c>
      <c r="C103" s="281" t="s">
        <v>323</v>
      </c>
      <c r="D103" s="382" t="s">
        <v>85</v>
      </c>
      <c r="E103" s="283" t="s">
        <v>566</v>
      </c>
      <c r="F103" s="385" t="s">
        <v>526</v>
      </c>
      <c r="G103" s="285">
        <v>90</v>
      </c>
      <c r="H103" s="315" t="str">
        <f t="shared" si="2"/>
        <v>X SẮC</v>
      </c>
      <c r="I103" s="285">
        <v>90</v>
      </c>
      <c r="J103" s="315" t="str">
        <f t="shared" si="3"/>
        <v>X SẮC</v>
      </c>
      <c r="K103" s="285">
        <f t="shared" si="5"/>
        <v>90</v>
      </c>
      <c r="L103" s="315" t="str">
        <f t="shared" si="4"/>
        <v>X SẮC</v>
      </c>
      <c r="M103" s="286"/>
      <c r="N103" s="265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8.75" customHeight="1">
      <c r="A104" s="280">
        <v>94</v>
      </c>
      <c r="B104" s="388">
        <v>162524510</v>
      </c>
      <c r="C104" s="281" t="s">
        <v>560</v>
      </c>
      <c r="D104" s="382" t="s">
        <v>561</v>
      </c>
      <c r="E104" s="283" t="s">
        <v>562</v>
      </c>
      <c r="F104" s="385" t="s">
        <v>526</v>
      </c>
      <c r="G104" s="285">
        <v>99</v>
      </c>
      <c r="H104" s="315" t="str">
        <f t="shared" si="2"/>
        <v>X SẮC</v>
      </c>
      <c r="I104" s="285">
        <v>93</v>
      </c>
      <c r="J104" s="315" t="str">
        <f t="shared" si="3"/>
        <v>X SẮC</v>
      </c>
      <c r="K104" s="285">
        <f t="shared" si="5"/>
        <v>96</v>
      </c>
      <c r="L104" s="315" t="str">
        <f t="shared" si="4"/>
        <v>X SẮC</v>
      </c>
      <c r="M104" s="286"/>
      <c r="N104" s="265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8.75" customHeight="1">
      <c r="A105" s="280">
        <v>95</v>
      </c>
      <c r="B105" s="388">
        <v>162524441</v>
      </c>
      <c r="C105" s="281" t="s">
        <v>542</v>
      </c>
      <c r="D105" s="382" t="s">
        <v>188</v>
      </c>
      <c r="E105" s="283" t="s">
        <v>543</v>
      </c>
      <c r="F105" s="385" t="s">
        <v>526</v>
      </c>
      <c r="G105" s="285">
        <v>90</v>
      </c>
      <c r="H105" s="315" t="str">
        <f t="shared" si="2"/>
        <v>X SẮC</v>
      </c>
      <c r="I105" s="285">
        <v>91</v>
      </c>
      <c r="J105" s="315" t="str">
        <f t="shared" si="3"/>
        <v>X SẮC</v>
      </c>
      <c r="K105" s="285">
        <f t="shared" si="5"/>
        <v>90.5</v>
      </c>
      <c r="L105" s="315" t="str">
        <f t="shared" si="4"/>
        <v>X SẮC</v>
      </c>
      <c r="M105" s="286"/>
      <c r="N105" s="265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8.75" customHeight="1">
      <c r="A106" s="280">
        <v>96</v>
      </c>
      <c r="B106" s="388">
        <v>162524444</v>
      </c>
      <c r="C106" s="281" t="s">
        <v>544</v>
      </c>
      <c r="D106" s="382" t="s">
        <v>188</v>
      </c>
      <c r="E106" s="283" t="s">
        <v>545</v>
      </c>
      <c r="F106" s="385" t="s">
        <v>526</v>
      </c>
      <c r="G106" s="285">
        <v>96</v>
      </c>
      <c r="H106" s="315" t="str">
        <f t="shared" si="2"/>
        <v>X SẮC</v>
      </c>
      <c r="I106" s="285">
        <v>96</v>
      </c>
      <c r="J106" s="315" t="str">
        <f t="shared" si="3"/>
        <v>X SẮC</v>
      </c>
      <c r="K106" s="285">
        <f t="shared" si="5"/>
        <v>96</v>
      </c>
      <c r="L106" s="315" t="str">
        <f t="shared" si="4"/>
        <v>X SẮC</v>
      </c>
      <c r="M106" s="286"/>
      <c r="N106" s="265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8.75" customHeight="1">
      <c r="A107" s="280">
        <v>97</v>
      </c>
      <c r="B107" s="388">
        <v>162524513</v>
      </c>
      <c r="C107" s="281" t="s">
        <v>205</v>
      </c>
      <c r="D107" s="382" t="s">
        <v>116</v>
      </c>
      <c r="E107" s="283" t="s">
        <v>563</v>
      </c>
      <c r="F107" s="385" t="s">
        <v>526</v>
      </c>
      <c r="G107" s="285">
        <v>93</v>
      </c>
      <c r="H107" s="315" t="str">
        <f t="shared" si="2"/>
        <v>X SẮC</v>
      </c>
      <c r="I107" s="285">
        <v>91</v>
      </c>
      <c r="J107" s="315" t="str">
        <f t="shared" si="3"/>
        <v>X SẮC</v>
      </c>
      <c r="K107" s="285">
        <f t="shared" si="5"/>
        <v>92</v>
      </c>
      <c r="L107" s="315" t="str">
        <f t="shared" si="4"/>
        <v>X SẮC</v>
      </c>
      <c r="M107" s="286"/>
      <c r="N107" s="265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8.75" customHeight="1">
      <c r="A108" s="298">
        <v>98</v>
      </c>
      <c r="B108" s="390">
        <v>162524514</v>
      </c>
      <c r="C108" s="299" t="s">
        <v>308</v>
      </c>
      <c r="D108" s="383" t="s">
        <v>116</v>
      </c>
      <c r="E108" s="301" t="s">
        <v>317</v>
      </c>
      <c r="F108" s="386" t="s">
        <v>526</v>
      </c>
      <c r="G108" s="296">
        <v>93</v>
      </c>
      <c r="H108" s="317" t="str">
        <f t="shared" si="2"/>
        <v>X SẮC</v>
      </c>
      <c r="I108" s="296">
        <v>90</v>
      </c>
      <c r="J108" s="317" t="str">
        <f t="shared" si="3"/>
        <v>X SẮC</v>
      </c>
      <c r="K108" s="296">
        <f t="shared" si="5"/>
        <v>91.5</v>
      </c>
      <c r="L108" s="317" t="str">
        <f t="shared" si="4"/>
        <v>X SẮC</v>
      </c>
      <c r="M108" s="297"/>
      <c r="N108" s="265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1.25" customHeight="1">
      <c r="A109" s="318"/>
      <c r="B109" s="319"/>
      <c r="C109" s="319"/>
      <c r="D109" s="319"/>
      <c r="E109" s="319"/>
      <c r="F109" s="319"/>
      <c r="G109" s="320"/>
      <c r="H109" s="320"/>
      <c r="I109" s="320"/>
      <c r="J109" s="320"/>
      <c r="K109" s="320"/>
      <c r="L109" s="320"/>
      <c r="M109" s="320"/>
      <c r="N109" s="265">
        <v>1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6.5">
      <c r="A110" s="318"/>
      <c r="B110" s="318"/>
      <c r="C110" s="320"/>
      <c r="D110" s="320"/>
      <c r="E110" s="320"/>
      <c r="F110" s="320"/>
      <c r="G110" s="451" t="s">
        <v>2480</v>
      </c>
      <c r="H110" s="452"/>
      <c r="I110" s="453"/>
      <c r="J110" s="322"/>
      <c r="K110" s="451" t="s">
        <v>2482</v>
      </c>
      <c r="L110" s="452"/>
      <c r="M110" s="453"/>
      <c r="N110" s="265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6.5">
      <c r="A111" s="318"/>
      <c r="B111" s="318"/>
      <c r="C111" s="320"/>
      <c r="D111" s="320"/>
      <c r="E111" s="320"/>
      <c r="F111" s="320"/>
      <c r="G111" s="311" t="s">
        <v>2412</v>
      </c>
      <c r="H111" s="308" t="s">
        <v>2413</v>
      </c>
      <c r="I111" s="308" t="s">
        <v>4</v>
      </c>
      <c r="J111" s="309"/>
      <c r="K111" s="313" t="s">
        <v>2412</v>
      </c>
      <c r="L111" s="308" t="s">
        <v>2413</v>
      </c>
      <c r="M111" s="308" t="s">
        <v>4</v>
      </c>
      <c r="N111" s="265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13" ht="15.75" customHeight="1">
      <c r="A112" s="318"/>
      <c r="B112" s="318"/>
      <c r="C112" s="320"/>
      <c r="D112" s="320"/>
      <c r="E112" s="320"/>
      <c r="F112" s="320"/>
      <c r="G112" s="311" t="s">
        <v>1522</v>
      </c>
      <c r="H112" s="308">
        <f>COUNTIF($J$11:$J$108,G112)</f>
        <v>62</v>
      </c>
      <c r="I112" s="312">
        <f>H112/$H$119</f>
        <v>0.6326530612244898</v>
      </c>
      <c r="J112" s="309"/>
      <c r="K112" s="313" t="s">
        <v>1522</v>
      </c>
      <c r="L112" s="308">
        <f>COUNTIF($L$11:$L$108,K112)</f>
        <v>51</v>
      </c>
      <c r="M112" s="312">
        <f>L112/$L$119</f>
        <v>0.5204081632653061</v>
      </c>
    </row>
    <row r="113" spans="1:13" ht="15.75" customHeight="1">
      <c r="A113" s="318"/>
      <c r="B113" s="318"/>
      <c r="C113" s="320"/>
      <c r="D113" s="320"/>
      <c r="E113" s="320"/>
      <c r="F113" s="320"/>
      <c r="G113" s="311" t="s">
        <v>1523</v>
      </c>
      <c r="H113" s="308">
        <f aca="true" t="shared" si="6" ref="H113:H118">COUNTIF($J$11:$J$108,G113)</f>
        <v>34</v>
      </c>
      <c r="I113" s="312">
        <f aca="true" t="shared" si="7" ref="I113:I119">H113/$H$119</f>
        <v>0.3469387755102041</v>
      </c>
      <c r="J113" s="309"/>
      <c r="K113" s="313" t="s">
        <v>1523</v>
      </c>
      <c r="L113" s="308">
        <f aca="true" t="shared" si="8" ref="L113:L118">COUNTIF($L$11:$L$108,K113)</f>
        <v>45</v>
      </c>
      <c r="M113" s="312">
        <f aca="true" t="shared" si="9" ref="M113:M119">L113/$L$119</f>
        <v>0.45918367346938777</v>
      </c>
    </row>
    <row r="114" spans="1:13" ht="15.75" customHeight="1">
      <c r="A114" s="318"/>
      <c r="B114" s="318"/>
      <c r="C114" s="320"/>
      <c r="D114" s="320"/>
      <c r="E114" s="320"/>
      <c r="F114" s="320"/>
      <c r="G114" s="311" t="s">
        <v>2414</v>
      </c>
      <c r="H114" s="308">
        <f t="shared" si="6"/>
        <v>1</v>
      </c>
      <c r="I114" s="312">
        <f t="shared" si="7"/>
        <v>0.01020408163265306</v>
      </c>
      <c r="J114" s="309"/>
      <c r="K114" s="313" t="s">
        <v>2414</v>
      </c>
      <c r="L114" s="308">
        <f t="shared" si="8"/>
        <v>1</v>
      </c>
      <c r="M114" s="312">
        <f t="shared" si="9"/>
        <v>0.01020408163265306</v>
      </c>
    </row>
    <row r="115" spans="1:13" ht="15.75" customHeight="1">
      <c r="A115" s="318"/>
      <c r="B115" s="318"/>
      <c r="C115" s="320"/>
      <c r="D115" s="320"/>
      <c r="E115" s="320"/>
      <c r="F115" s="320"/>
      <c r="G115" s="311" t="s">
        <v>2415</v>
      </c>
      <c r="H115" s="308">
        <f t="shared" si="6"/>
        <v>0</v>
      </c>
      <c r="I115" s="312">
        <f t="shared" si="7"/>
        <v>0</v>
      </c>
      <c r="J115" s="309"/>
      <c r="K115" s="313" t="s">
        <v>2415</v>
      </c>
      <c r="L115" s="308">
        <f t="shared" si="8"/>
        <v>0</v>
      </c>
      <c r="M115" s="312">
        <f t="shared" si="9"/>
        <v>0</v>
      </c>
    </row>
    <row r="116" spans="1:13" ht="15.75" customHeight="1">
      <c r="A116" s="318"/>
      <c r="B116" s="318"/>
      <c r="C116" s="320"/>
      <c r="D116" s="320"/>
      <c r="E116" s="320"/>
      <c r="F116" s="320"/>
      <c r="G116" s="311" t="s">
        <v>2416</v>
      </c>
      <c r="H116" s="308">
        <f t="shared" si="6"/>
        <v>0</v>
      </c>
      <c r="I116" s="312">
        <f t="shared" si="7"/>
        <v>0</v>
      </c>
      <c r="J116" s="309"/>
      <c r="K116" s="313" t="s">
        <v>2416</v>
      </c>
      <c r="L116" s="308">
        <f t="shared" si="8"/>
        <v>0</v>
      </c>
      <c r="M116" s="312">
        <f t="shared" si="9"/>
        <v>0</v>
      </c>
    </row>
    <row r="117" spans="1:13" ht="15.75" customHeight="1">
      <c r="A117" s="318"/>
      <c r="B117" s="318"/>
      <c r="C117" s="320"/>
      <c r="D117" s="320"/>
      <c r="E117" s="320"/>
      <c r="F117" s="320"/>
      <c r="G117" s="311" t="s">
        <v>2417</v>
      </c>
      <c r="H117" s="308">
        <f t="shared" si="6"/>
        <v>0</v>
      </c>
      <c r="I117" s="312">
        <f t="shared" si="7"/>
        <v>0</v>
      </c>
      <c r="J117" s="309"/>
      <c r="K117" s="313" t="s">
        <v>2481</v>
      </c>
      <c r="L117" s="308">
        <f t="shared" si="8"/>
        <v>0</v>
      </c>
      <c r="M117" s="312">
        <f t="shared" si="9"/>
        <v>0</v>
      </c>
    </row>
    <row r="118" spans="1:13" ht="15.75" customHeight="1">
      <c r="A118" s="318"/>
      <c r="B118" s="318"/>
      <c r="C118" s="320"/>
      <c r="D118" s="320"/>
      <c r="E118" s="320"/>
      <c r="F118" s="320"/>
      <c r="G118" s="311" t="s">
        <v>2418</v>
      </c>
      <c r="H118" s="308">
        <f t="shared" si="6"/>
        <v>1</v>
      </c>
      <c r="I118" s="312">
        <f t="shared" si="7"/>
        <v>0.01020408163265306</v>
      </c>
      <c r="J118" s="309"/>
      <c r="K118" s="313" t="s">
        <v>2418</v>
      </c>
      <c r="L118" s="308">
        <f t="shared" si="8"/>
        <v>1</v>
      </c>
      <c r="M118" s="312">
        <f t="shared" si="9"/>
        <v>0.01020408163265306</v>
      </c>
    </row>
    <row r="119" spans="1:13" ht="15.75" customHeight="1">
      <c r="A119" s="318"/>
      <c r="B119" s="318"/>
      <c r="C119" s="320"/>
      <c r="D119" s="320"/>
      <c r="E119" s="320"/>
      <c r="F119" s="320"/>
      <c r="G119" s="311" t="s">
        <v>2419</v>
      </c>
      <c r="H119" s="308">
        <f>SUM(H112:H118)</f>
        <v>98</v>
      </c>
      <c r="I119" s="312">
        <f t="shared" si="7"/>
        <v>1</v>
      </c>
      <c r="J119" s="309"/>
      <c r="K119" s="313" t="s">
        <v>2419</v>
      </c>
      <c r="L119" s="308">
        <f>SUM(L112:L118)</f>
        <v>98</v>
      </c>
      <c r="M119" s="312">
        <f t="shared" si="9"/>
        <v>1</v>
      </c>
    </row>
    <row r="120" spans="2:13" s="5" customFormat="1" ht="16.5">
      <c r="B120" s="2"/>
      <c r="F120" s="454" t="s">
        <v>2494</v>
      </c>
      <c r="G120" s="454"/>
      <c r="H120" s="454"/>
      <c r="I120" s="454"/>
      <c r="J120" s="454"/>
      <c r="K120" s="454"/>
      <c r="L120" s="454"/>
      <c r="M120" s="454"/>
    </row>
    <row r="121" spans="1:14" s="7" customFormat="1" ht="16.5">
      <c r="A121" s="430" t="s">
        <v>5</v>
      </c>
      <c r="B121" s="430"/>
      <c r="C121" s="430"/>
      <c r="D121" s="430"/>
      <c r="E121" s="430"/>
      <c r="F121" s="430"/>
      <c r="G121" s="449" t="s">
        <v>2420</v>
      </c>
      <c r="H121" s="449"/>
      <c r="I121" s="449"/>
      <c r="J121" s="449"/>
      <c r="K121" s="449"/>
      <c r="L121" s="449"/>
      <c r="M121" s="449"/>
      <c r="N121" s="5"/>
    </row>
    <row r="122" spans="1:14" ht="16.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5" spans="1:13" ht="16.5">
      <c r="A125" s="430" t="s">
        <v>2463</v>
      </c>
      <c r="B125" s="430"/>
      <c r="C125" s="430"/>
      <c r="G125" s="449" t="s">
        <v>2462</v>
      </c>
      <c r="H125" s="449"/>
      <c r="I125" s="449"/>
      <c r="J125" s="449"/>
      <c r="K125" s="449"/>
      <c r="L125" s="449"/>
      <c r="M125" s="449"/>
    </row>
  </sheetData>
  <sheetProtection/>
  <mergeCells count="25">
    <mergeCell ref="D121:F121"/>
    <mergeCell ref="G121:M121"/>
    <mergeCell ref="M9:M10"/>
    <mergeCell ref="G9:H9"/>
    <mergeCell ref="F120:M120"/>
    <mergeCell ref="K9:L9"/>
    <mergeCell ref="I9:J9"/>
    <mergeCell ref="G110:I110"/>
    <mergeCell ref="K110:M110"/>
    <mergeCell ref="A2:D2"/>
    <mergeCell ref="A3:D3"/>
    <mergeCell ref="A5:N5"/>
    <mergeCell ref="A6:N6"/>
    <mergeCell ref="E2:M2"/>
    <mergeCell ref="E3:M3"/>
    <mergeCell ref="A125:C125"/>
    <mergeCell ref="G125:M125"/>
    <mergeCell ref="A7:N7"/>
    <mergeCell ref="A9:A10"/>
    <mergeCell ref="C9:D10"/>
    <mergeCell ref="E9:E10"/>
    <mergeCell ref="F9:F10"/>
    <mergeCell ref="A8:M8"/>
    <mergeCell ref="A121:C121"/>
    <mergeCell ref="B9:B10"/>
  </mergeCells>
  <conditionalFormatting sqref="O11:R75">
    <cfRule type="cellIs" priority="3" dxfId="11" operator="equal" stopIfTrue="1">
      <formula>0</formula>
    </cfRule>
  </conditionalFormatting>
  <conditionalFormatting sqref="G11:G108 I11:I108 K11:K108">
    <cfRule type="cellIs" priority="4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59"/>
  <sheetViews>
    <sheetView zoomScale="75" zoomScaleNormal="75" zoomScalePageLayoutView="0" workbookViewId="0" topLeftCell="A34">
      <selection activeCell="I15" sqref="I15"/>
    </sheetView>
  </sheetViews>
  <sheetFormatPr defaultColWidth="9.140625" defaultRowHeight="12.75"/>
  <cols>
    <col min="1" max="1" width="4.28125" style="2" customWidth="1"/>
    <col min="2" max="2" width="10.28125" style="2" customWidth="1"/>
    <col min="3" max="3" width="12.421875" style="2" customWidth="1"/>
    <col min="4" max="4" width="5.57421875" style="2" customWidth="1"/>
    <col min="5" max="5" width="7.7109375" style="2" customWidth="1"/>
    <col min="6" max="6" width="9.57421875" style="2" customWidth="1"/>
    <col min="7" max="7" width="7.140625" style="2" customWidth="1"/>
    <col min="8" max="8" width="7.00390625" style="2" customWidth="1"/>
    <col min="9" max="9" width="6.7109375" style="2" customWidth="1"/>
    <col min="10" max="10" width="5.7109375" style="2" customWidth="1"/>
    <col min="11" max="11" width="7.00390625" style="2" customWidth="1"/>
    <col min="12" max="12" width="6.28125" style="2" customWidth="1"/>
    <col min="13" max="13" width="7.28125" style="2" customWidth="1"/>
    <col min="14" max="14" width="10.28125" style="2" customWidth="1"/>
    <col min="15" max="15" width="13.140625" style="2" bestFit="1" customWidth="1"/>
    <col min="16" max="16" width="24.00390625" style="2" bestFit="1" customWidth="1"/>
    <col min="17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2458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3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2" ht="24.75" customHeight="1">
      <c r="A11" s="273">
        <v>1</v>
      </c>
      <c r="B11" s="387">
        <v>162314563</v>
      </c>
      <c r="C11" s="274" t="s">
        <v>362</v>
      </c>
      <c r="D11" s="381" t="s">
        <v>146</v>
      </c>
      <c r="E11" s="276" t="s">
        <v>363</v>
      </c>
      <c r="F11" s="384" t="s">
        <v>364</v>
      </c>
      <c r="G11" s="278">
        <v>95</v>
      </c>
      <c r="H11" s="314" t="str">
        <f aca="true" t="shared" si="0" ref="H11:L42">IF(G11&gt;=90,"X SẮC",IF(G11&gt;=80,"TỐT",IF(G11&gt;=70,"KHÁ",IF(G11&gt;=60,"TB KHÁ",IF(G11&gt;=50,"T. BÌNH",IF(G11&gt;=40,"YẾU","KÉM"))))))</f>
        <v>X SẮC</v>
      </c>
      <c r="I11" s="278">
        <v>95</v>
      </c>
      <c r="J11" s="314" t="str">
        <f t="shared" si="0"/>
        <v>X SẮC</v>
      </c>
      <c r="K11" s="278">
        <f>(G11+I11)/2</f>
        <v>95</v>
      </c>
      <c r="L11" s="314" t="str">
        <f t="shared" si="0"/>
        <v>X SẮC</v>
      </c>
      <c r="M11" s="279"/>
      <c r="O11" s="3"/>
      <c r="P11" s="14"/>
      <c r="Q11" s="15"/>
      <c r="R11" s="16"/>
      <c r="S11" s="4"/>
      <c r="T11" s="3"/>
      <c r="U11" s="3"/>
      <c r="V11" s="4"/>
    </row>
    <row r="12" spans="1:22" ht="24.75" customHeight="1">
      <c r="A12" s="280">
        <v>2</v>
      </c>
      <c r="B12" s="388">
        <v>162314566</v>
      </c>
      <c r="C12" s="281" t="s">
        <v>365</v>
      </c>
      <c r="D12" s="382" t="s">
        <v>30</v>
      </c>
      <c r="E12" s="283" t="s">
        <v>304</v>
      </c>
      <c r="F12" s="385" t="s">
        <v>364</v>
      </c>
      <c r="G12" s="285">
        <v>92</v>
      </c>
      <c r="H12" s="315" t="str">
        <f t="shared" si="0"/>
        <v>X SẮC</v>
      </c>
      <c r="I12" s="285">
        <v>87</v>
      </c>
      <c r="J12" s="315" t="str">
        <f t="shared" si="0"/>
        <v>TỐT</v>
      </c>
      <c r="K12" s="285">
        <f aca="true" t="shared" si="1" ref="K12:K42">(G12+I12)/2</f>
        <v>89.5</v>
      </c>
      <c r="L12" s="315" t="str">
        <f t="shared" si="0"/>
        <v>TỐT</v>
      </c>
      <c r="M12" s="286"/>
      <c r="O12" s="3"/>
      <c r="P12" s="14"/>
      <c r="Q12" s="15"/>
      <c r="R12" s="16"/>
      <c r="S12" s="4"/>
      <c r="T12" s="3"/>
      <c r="U12" s="3"/>
      <c r="V12" s="4"/>
    </row>
    <row r="13" spans="1:22" ht="24.75" customHeight="1">
      <c r="A13" s="280">
        <v>3</v>
      </c>
      <c r="B13" s="388">
        <v>162314567</v>
      </c>
      <c r="C13" s="281" t="s">
        <v>366</v>
      </c>
      <c r="D13" s="382" t="s">
        <v>30</v>
      </c>
      <c r="E13" s="283" t="s">
        <v>310</v>
      </c>
      <c r="F13" s="385" t="s">
        <v>364</v>
      </c>
      <c r="G13" s="285">
        <v>97</v>
      </c>
      <c r="H13" s="315" t="str">
        <f t="shared" si="0"/>
        <v>X SẮC</v>
      </c>
      <c r="I13" s="285">
        <v>91</v>
      </c>
      <c r="J13" s="315" t="str">
        <f t="shared" si="0"/>
        <v>X SẮC</v>
      </c>
      <c r="K13" s="285">
        <f t="shared" si="1"/>
        <v>94</v>
      </c>
      <c r="L13" s="315" t="str">
        <f t="shared" si="0"/>
        <v>X SẮC</v>
      </c>
      <c r="M13" s="286"/>
      <c r="O13" s="3"/>
      <c r="P13" s="14"/>
      <c r="Q13" s="15"/>
      <c r="R13" s="16"/>
      <c r="S13" s="4"/>
      <c r="T13" s="3"/>
      <c r="U13" s="3"/>
      <c r="V13" s="4"/>
    </row>
    <row r="14" spans="1:22" ht="24.75" customHeight="1">
      <c r="A14" s="280">
        <v>4</v>
      </c>
      <c r="B14" s="388">
        <v>162314569</v>
      </c>
      <c r="C14" s="281" t="s">
        <v>166</v>
      </c>
      <c r="D14" s="382" t="s">
        <v>167</v>
      </c>
      <c r="E14" s="283" t="s">
        <v>367</v>
      </c>
      <c r="F14" s="385" t="s">
        <v>364</v>
      </c>
      <c r="G14" s="285">
        <v>95</v>
      </c>
      <c r="H14" s="315" t="str">
        <f t="shared" si="0"/>
        <v>X SẮC</v>
      </c>
      <c r="I14" s="285">
        <v>91</v>
      </c>
      <c r="J14" s="315" t="str">
        <f t="shared" si="0"/>
        <v>X SẮC</v>
      </c>
      <c r="K14" s="285">
        <f t="shared" si="1"/>
        <v>93</v>
      </c>
      <c r="L14" s="315" t="str">
        <f t="shared" si="0"/>
        <v>X SẮC</v>
      </c>
      <c r="M14" s="286"/>
      <c r="O14" s="3"/>
      <c r="P14" s="14"/>
      <c r="Q14" s="15"/>
      <c r="R14" s="16"/>
      <c r="S14" s="4"/>
      <c r="T14" s="3"/>
      <c r="U14" s="3"/>
      <c r="V14" s="4"/>
    </row>
    <row r="15" spans="1:22" ht="24.75" customHeight="1">
      <c r="A15" s="280">
        <v>5</v>
      </c>
      <c r="B15" s="388">
        <v>162314597</v>
      </c>
      <c r="C15" s="281" t="s">
        <v>368</v>
      </c>
      <c r="D15" s="382" t="s">
        <v>122</v>
      </c>
      <c r="E15" s="283" t="s">
        <v>369</v>
      </c>
      <c r="F15" s="385" t="s">
        <v>364</v>
      </c>
      <c r="G15" s="285">
        <v>98</v>
      </c>
      <c r="H15" s="315" t="str">
        <f t="shared" si="0"/>
        <v>X SẮC</v>
      </c>
      <c r="I15" s="285">
        <v>100</v>
      </c>
      <c r="J15" s="315" t="str">
        <f t="shared" si="0"/>
        <v>X SẮC</v>
      </c>
      <c r="K15" s="285">
        <f t="shared" si="1"/>
        <v>99</v>
      </c>
      <c r="L15" s="315" t="str">
        <f t="shared" si="0"/>
        <v>X SẮC</v>
      </c>
      <c r="M15" s="286"/>
      <c r="O15" s="3"/>
      <c r="P15" s="14"/>
      <c r="Q15" s="15"/>
      <c r="R15" s="16"/>
      <c r="S15" s="4"/>
      <c r="T15" s="3"/>
      <c r="U15" s="3"/>
      <c r="V15" s="4"/>
    </row>
    <row r="16" spans="1:22" ht="24.75" customHeight="1">
      <c r="A16" s="280">
        <v>6</v>
      </c>
      <c r="B16" s="388">
        <v>162314632</v>
      </c>
      <c r="C16" s="281" t="s">
        <v>370</v>
      </c>
      <c r="D16" s="382" t="s">
        <v>168</v>
      </c>
      <c r="E16" s="283" t="s">
        <v>371</v>
      </c>
      <c r="F16" s="385" t="s">
        <v>364</v>
      </c>
      <c r="G16" s="285">
        <v>88</v>
      </c>
      <c r="H16" s="315" t="str">
        <f t="shared" si="0"/>
        <v>TỐT</v>
      </c>
      <c r="I16" s="285">
        <v>88</v>
      </c>
      <c r="J16" s="315" t="str">
        <f t="shared" si="0"/>
        <v>TỐT</v>
      </c>
      <c r="K16" s="285">
        <f t="shared" si="1"/>
        <v>88</v>
      </c>
      <c r="L16" s="315" t="str">
        <f t="shared" si="0"/>
        <v>TỐT</v>
      </c>
      <c r="M16" s="286"/>
      <c r="O16" s="3"/>
      <c r="P16" s="14"/>
      <c r="Q16" s="15"/>
      <c r="R16" s="16"/>
      <c r="S16" s="4"/>
      <c r="T16" s="3"/>
      <c r="U16" s="3"/>
      <c r="V16" s="4"/>
    </row>
    <row r="17" spans="1:22" ht="24.75" customHeight="1">
      <c r="A17" s="280">
        <v>7</v>
      </c>
      <c r="B17" s="388">
        <v>162314717</v>
      </c>
      <c r="C17" s="281" t="s">
        <v>313</v>
      </c>
      <c r="D17" s="382" t="s">
        <v>174</v>
      </c>
      <c r="E17" s="283" t="s">
        <v>372</v>
      </c>
      <c r="F17" s="385" t="s">
        <v>364</v>
      </c>
      <c r="G17" s="285">
        <v>90</v>
      </c>
      <c r="H17" s="315" t="str">
        <f t="shared" si="0"/>
        <v>X SẮC</v>
      </c>
      <c r="I17" s="285">
        <v>85</v>
      </c>
      <c r="J17" s="315" t="str">
        <f t="shared" si="0"/>
        <v>TỐT</v>
      </c>
      <c r="K17" s="285">
        <f t="shared" si="1"/>
        <v>87.5</v>
      </c>
      <c r="L17" s="315" t="str">
        <f t="shared" si="0"/>
        <v>TỐT</v>
      </c>
      <c r="M17" s="286"/>
      <c r="O17" s="3"/>
      <c r="P17" s="14"/>
      <c r="Q17" s="15"/>
      <c r="R17" s="16"/>
      <c r="S17" s="4"/>
      <c r="T17" s="3"/>
      <c r="U17" s="3"/>
      <c r="V17" s="4"/>
    </row>
    <row r="18" spans="1:22" ht="24.75" customHeight="1">
      <c r="A18" s="280">
        <v>8</v>
      </c>
      <c r="B18" s="388">
        <v>162314724</v>
      </c>
      <c r="C18" s="281" t="s">
        <v>373</v>
      </c>
      <c r="D18" s="382" t="s">
        <v>292</v>
      </c>
      <c r="E18" s="283" t="s">
        <v>374</v>
      </c>
      <c r="F18" s="385" t="s">
        <v>364</v>
      </c>
      <c r="G18" s="285">
        <v>86</v>
      </c>
      <c r="H18" s="315" t="str">
        <f t="shared" si="0"/>
        <v>TỐT</v>
      </c>
      <c r="I18" s="285">
        <v>91</v>
      </c>
      <c r="J18" s="315" t="str">
        <f t="shared" si="0"/>
        <v>X SẮC</v>
      </c>
      <c r="K18" s="285">
        <f t="shared" si="1"/>
        <v>88.5</v>
      </c>
      <c r="L18" s="315" t="str">
        <f t="shared" si="0"/>
        <v>TỐT</v>
      </c>
      <c r="M18" s="286"/>
      <c r="O18" s="3"/>
      <c r="P18" s="14"/>
      <c r="Q18" s="15"/>
      <c r="R18" s="16"/>
      <c r="S18" s="4"/>
      <c r="T18" s="3"/>
      <c r="U18" s="3"/>
      <c r="V18" s="4"/>
    </row>
    <row r="19" spans="1:22" ht="24.75" customHeight="1">
      <c r="A19" s="280">
        <v>9</v>
      </c>
      <c r="B19" s="388">
        <v>162314733</v>
      </c>
      <c r="C19" s="281" t="s">
        <v>339</v>
      </c>
      <c r="D19" s="382" t="s">
        <v>32</v>
      </c>
      <c r="E19" s="283" t="s">
        <v>349</v>
      </c>
      <c r="F19" s="385" t="s">
        <v>364</v>
      </c>
      <c r="G19" s="285">
        <v>89</v>
      </c>
      <c r="H19" s="315" t="str">
        <f t="shared" si="0"/>
        <v>TỐT</v>
      </c>
      <c r="I19" s="285">
        <v>85</v>
      </c>
      <c r="J19" s="315" t="str">
        <f t="shared" si="0"/>
        <v>TỐT</v>
      </c>
      <c r="K19" s="285">
        <f t="shared" si="1"/>
        <v>87</v>
      </c>
      <c r="L19" s="315" t="str">
        <f t="shared" si="0"/>
        <v>TỐT</v>
      </c>
      <c r="M19" s="286"/>
      <c r="O19" s="3"/>
      <c r="P19" s="14"/>
      <c r="Q19" s="15"/>
      <c r="R19" s="16"/>
      <c r="S19" s="4"/>
      <c r="T19" s="3"/>
      <c r="U19" s="3"/>
      <c r="V19" s="4"/>
    </row>
    <row r="20" spans="1:22" ht="24.75" customHeight="1">
      <c r="A20" s="280">
        <v>10</v>
      </c>
      <c r="B20" s="388">
        <v>162314765</v>
      </c>
      <c r="C20" s="281" t="s">
        <v>375</v>
      </c>
      <c r="D20" s="382" t="s">
        <v>376</v>
      </c>
      <c r="E20" s="283" t="s">
        <v>377</v>
      </c>
      <c r="F20" s="385" t="s">
        <v>364</v>
      </c>
      <c r="G20" s="285">
        <v>85</v>
      </c>
      <c r="H20" s="315" t="str">
        <f t="shared" si="0"/>
        <v>TỐT</v>
      </c>
      <c r="I20" s="285">
        <v>91</v>
      </c>
      <c r="J20" s="315" t="str">
        <f t="shared" si="0"/>
        <v>X SẮC</v>
      </c>
      <c r="K20" s="285">
        <f t="shared" si="1"/>
        <v>88</v>
      </c>
      <c r="L20" s="315" t="str">
        <f t="shared" si="0"/>
        <v>TỐT</v>
      </c>
      <c r="M20" s="286"/>
      <c r="O20" s="3"/>
      <c r="P20" s="14"/>
      <c r="Q20" s="15"/>
      <c r="R20" s="16"/>
      <c r="S20" s="4"/>
      <c r="T20" s="3"/>
      <c r="U20" s="3"/>
      <c r="V20" s="4"/>
    </row>
    <row r="21" spans="1:22" ht="24.75" customHeight="1">
      <c r="A21" s="280">
        <v>11</v>
      </c>
      <c r="B21" s="388">
        <v>162314771</v>
      </c>
      <c r="C21" s="281" t="s">
        <v>378</v>
      </c>
      <c r="D21" s="382" t="s">
        <v>2402</v>
      </c>
      <c r="E21" s="283" t="s">
        <v>379</v>
      </c>
      <c r="F21" s="385" t="s">
        <v>364</v>
      </c>
      <c r="G21" s="285">
        <v>95</v>
      </c>
      <c r="H21" s="315" t="str">
        <f t="shared" si="0"/>
        <v>X SẮC</v>
      </c>
      <c r="I21" s="285">
        <v>91</v>
      </c>
      <c r="J21" s="315" t="str">
        <f t="shared" si="0"/>
        <v>X SẮC</v>
      </c>
      <c r="K21" s="285">
        <f t="shared" si="1"/>
        <v>93</v>
      </c>
      <c r="L21" s="315" t="str">
        <f t="shared" si="0"/>
        <v>X SẮC</v>
      </c>
      <c r="M21" s="286"/>
      <c r="O21" s="3"/>
      <c r="P21" s="14"/>
      <c r="Q21" s="15"/>
      <c r="R21" s="16"/>
      <c r="S21" s="4"/>
      <c r="T21" s="3"/>
      <c r="U21" s="3"/>
      <c r="V21" s="4"/>
    </row>
    <row r="22" spans="1:22" ht="24.75" customHeight="1">
      <c r="A22" s="280">
        <v>12</v>
      </c>
      <c r="B22" s="388">
        <v>162314773</v>
      </c>
      <c r="C22" s="281" t="s">
        <v>327</v>
      </c>
      <c r="D22" s="382" t="s">
        <v>380</v>
      </c>
      <c r="E22" s="283" t="s">
        <v>381</v>
      </c>
      <c r="F22" s="385" t="s">
        <v>364</v>
      </c>
      <c r="G22" s="285">
        <v>90</v>
      </c>
      <c r="H22" s="315" t="str">
        <f t="shared" si="0"/>
        <v>X SẮC</v>
      </c>
      <c r="I22" s="285">
        <v>91</v>
      </c>
      <c r="J22" s="315" t="str">
        <f t="shared" si="0"/>
        <v>X SẮC</v>
      </c>
      <c r="K22" s="285">
        <f t="shared" si="1"/>
        <v>90.5</v>
      </c>
      <c r="L22" s="315" t="str">
        <f t="shared" si="0"/>
        <v>X SẮC</v>
      </c>
      <c r="M22" s="286"/>
      <c r="O22" s="3"/>
      <c r="P22" s="14"/>
      <c r="Q22" s="15"/>
      <c r="R22" s="16"/>
      <c r="S22" s="4"/>
      <c r="T22" s="3"/>
      <c r="U22" s="3"/>
      <c r="V22" s="4"/>
    </row>
    <row r="23" spans="1:22" ht="24.75" customHeight="1">
      <c r="A23" s="280">
        <v>13</v>
      </c>
      <c r="B23" s="388">
        <v>162314774</v>
      </c>
      <c r="C23" s="281" t="s">
        <v>382</v>
      </c>
      <c r="D23" s="382" t="s">
        <v>84</v>
      </c>
      <c r="E23" s="283" t="s">
        <v>383</v>
      </c>
      <c r="F23" s="385" t="s">
        <v>364</v>
      </c>
      <c r="G23" s="285">
        <v>95</v>
      </c>
      <c r="H23" s="315" t="str">
        <f t="shared" si="0"/>
        <v>X SẮC</v>
      </c>
      <c r="I23" s="285">
        <v>93</v>
      </c>
      <c r="J23" s="315" t="str">
        <f t="shared" si="0"/>
        <v>X SẮC</v>
      </c>
      <c r="K23" s="285">
        <f t="shared" si="1"/>
        <v>94</v>
      </c>
      <c r="L23" s="315" t="str">
        <f t="shared" si="0"/>
        <v>X SẮC</v>
      </c>
      <c r="M23" s="286"/>
      <c r="O23" s="3"/>
      <c r="P23" s="14"/>
      <c r="Q23" s="15"/>
      <c r="R23" s="16"/>
      <c r="S23" s="4"/>
      <c r="T23" s="3"/>
      <c r="U23" s="3"/>
      <c r="V23" s="4"/>
    </row>
    <row r="24" spans="1:22" ht="24.75" customHeight="1">
      <c r="A24" s="280">
        <v>14</v>
      </c>
      <c r="B24" s="388">
        <v>162314776</v>
      </c>
      <c r="C24" s="281" t="s">
        <v>385</v>
      </c>
      <c r="D24" s="382" t="s">
        <v>347</v>
      </c>
      <c r="E24" s="283" t="s">
        <v>106</v>
      </c>
      <c r="F24" s="385" t="s">
        <v>364</v>
      </c>
      <c r="G24" s="285">
        <v>97</v>
      </c>
      <c r="H24" s="315" t="str">
        <f t="shared" si="0"/>
        <v>X SẮC</v>
      </c>
      <c r="I24" s="285">
        <v>91</v>
      </c>
      <c r="J24" s="315" t="str">
        <f t="shared" si="0"/>
        <v>X SẮC</v>
      </c>
      <c r="K24" s="285">
        <f t="shared" si="1"/>
        <v>94</v>
      </c>
      <c r="L24" s="315" t="str">
        <f t="shared" si="0"/>
        <v>X SẮC</v>
      </c>
      <c r="M24" s="286"/>
      <c r="O24" s="3"/>
      <c r="P24" s="14"/>
      <c r="Q24" s="15"/>
      <c r="R24" s="16"/>
      <c r="S24" s="4"/>
      <c r="T24" s="3"/>
      <c r="U24" s="3"/>
      <c r="V24" s="4"/>
    </row>
    <row r="25" spans="1:22" ht="24.75" customHeight="1">
      <c r="A25" s="280">
        <v>15</v>
      </c>
      <c r="B25" s="388">
        <v>162314777</v>
      </c>
      <c r="C25" s="281" t="s">
        <v>386</v>
      </c>
      <c r="D25" s="382" t="s">
        <v>347</v>
      </c>
      <c r="E25" s="283" t="s">
        <v>387</v>
      </c>
      <c r="F25" s="385" t="s">
        <v>364</v>
      </c>
      <c r="G25" s="285">
        <v>91</v>
      </c>
      <c r="H25" s="315" t="str">
        <f t="shared" si="0"/>
        <v>X SẮC</v>
      </c>
      <c r="I25" s="285">
        <v>85</v>
      </c>
      <c r="J25" s="315" t="str">
        <f t="shared" si="0"/>
        <v>TỐT</v>
      </c>
      <c r="K25" s="285">
        <f t="shared" si="1"/>
        <v>88</v>
      </c>
      <c r="L25" s="315" t="str">
        <f t="shared" si="0"/>
        <v>TỐT</v>
      </c>
      <c r="M25" s="286"/>
      <c r="O25" s="3"/>
      <c r="P25" s="14"/>
      <c r="Q25" s="15"/>
      <c r="R25" s="16"/>
      <c r="S25" s="4"/>
      <c r="T25" s="3"/>
      <c r="U25" s="3"/>
      <c r="V25" s="4"/>
    </row>
    <row r="26" spans="1:22" ht="24.75" customHeight="1">
      <c r="A26" s="280">
        <v>16</v>
      </c>
      <c r="B26" s="388">
        <v>162314782</v>
      </c>
      <c r="C26" s="281" t="s">
        <v>388</v>
      </c>
      <c r="D26" s="382" t="s">
        <v>180</v>
      </c>
      <c r="E26" s="283" t="s">
        <v>389</v>
      </c>
      <c r="F26" s="385" t="s">
        <v>364</v>
      </c>
      <c r="G26" s="285">
        <v>86</v>
      </c>
      <c r="H26" s="315" t="str">
        <f t="shared" si="0"/>
        <v>TỐT</v>
      </c>
      <c r="I26" s="285">
        <v>75</v>
      </c>
      <c r="J26" s="315" t="str">
        <f t="shared" si="0"/>
        <v>KHÁ</v>
      </c>
      <c r="K26" s="285">
        <f t="shared" si="1"/>
        <v>80.5</v>
      </c>
      <c r="L26" s="315" t="str">
        <f t="shared" si="0"/>
        <v>TỐT</v>
      </c>
      <c r="M26" s="286"/>
      <c r="O26" s="3"/>
      <c r="P26" s="14"/>
      <c r="Q26" s="15"/>
      <c r="R26" s="16"/>
      <c r="S26" s="4"/>
      <c r="T26" s="3"/>
      <c r="U26" s="3"/>
      <c r="V26" s="4"/>
    </row>
    <row r="27" spans="1:22" ht="24.75" customHeight="1">
      <c r="A27" s="280">
        <v>17</v>
      </c>
      <c r="B27" s="388">
        <v>162314784</v>
      </c>
      <c r="C27" s="281" t="s">
        <v>390</v>
      </c>
      <c r="D27" s="382" t="s">
        <v>170</v>
      </c>
      <c r="E27" s="283" t="s">
        <v>276</v>
      </c>
      <c r="F27" s="385" t="s">
        <v>364</v>
      </c>
      <c r="G27" s="285">
        <v>90</v>
      </c>
      <c r="H27" s="315" t="str">
        <f t="shared" si="0"/>
        <v>X SẮC</v>
      </c>
      <c r="I27" s="285">
        <v>85</v>
      </c>
      <c r="J27" s="315" t="str">
        <f t="shared" si="0"/>
        <v>TỐT</v>
      </c>
      <c r="K27" s="285">
        <f t="shared" si="1"/>
        <v>87.5</v>
      </c>
      <c r="L27" s="315" t="str">
        <f t="shared" si="0"/>
        <v>TỐT</v>
      </c>
      <c r="M27" s="286"/>
      <c r="O27" s="3"/>
      <c r="P27" s="14"/>
      <c r="Q27" s="15"/>
      <c r="R27" s="16"/>
      <c r="S27" s="4"/>
      <c r="T27" s="3"/>
      <c r="U27" s="3"/>
      <c r="V27" s="4"/>
    </row>
    <row r="28" spans="1:22" ht="24.75" customHeight="1">
      <c r="A28" s="280">
        <v>18</v>
      </c>
      <c r="B28" s="388">
        <v>162314786</v>
      </c>
      <c r="C28" s="281" t="s">
        <v>391</v>
      </c>
      <c r="D28" s="382" t="s">
        <v>102</v>
      </c>
      <c r="E28" s="283" t="s">
        <v>392</v>
      </c>
      <c r="F28" s="385" t="s">
        <v>364</v>
      </c>
      <c r="G28" s="285">
        <v>95</v>
      </c>
      <c r="H28" s="315" t="str">
        <f t="shared" si="0"/>
        <v>X SẮC</v>
      </c>
      <c r="I28" s="285">
        <v>95</v>
      </c>
      <c r="J28" s="315" t="str">
        <f t="shared" si="0"/>
        <v>X SẮC</v>
      </c>
      <c r="K28" s="285">
        <f t="shared" si="1"/>
        <v>95</v>
      </c>
      <c r="L28" s="315" t="str">
        <f t="shared" si="0"/>
        <v>X SẮC</v>
      </c>
      <c r="M28" s="286"/>
      <c r="O28" s="3"/>
      <c r="P28" s="14"/>
      <c r="Q28" s="15"/>
      <c r="R28" s="16"/>
      <c r="S28" s="4"/>
      <c r="T28" s="3"/>
      <c r="U28" s="3"/>
      <c r="V28" s="4"/>
    </row>
    <row r="29" spans="1:22" ht="24.75" customHeight="1">
      <c r="A29" s="280">
        <v>19</v>
      </c>
      <c r="B29" s="388">
        <v>162314787</v>
      </c>
      <c r="C29" s="281" t="s">
        <v>393</v>
      </c>
      <c r="D29" s="382" t="s">
        <v>181</v>
      </c>
      <c r="E29" s="283" t="s">
        <v>394</v>
      </c>
      <c r="F29" s="385" t="s">
        <v>364</v>
      </c>
      <c r="G29" s="285">
        <v>93</v>
      </c>
      <c r="H29" s="315" t="str">
        <f t="shared" si="0"/>
        <v>X SẮC</v>
      </c>
      <c r="I29" s="285">
        <v>85</v>
      </c>
      <c r="J29" s="315" t="str">
        <f t="shared" si="0"/>
        <v>TỐT</v>
      </c>
      <c r="K29" s="285">
        <f t="shared" si="1"/>
        <v>89</v>
      </c>
      <c r="L29" s="315" t="str">
        <f t="shared" si="0"/>
        <v>TỐT</v>
      </c>
      <c r="M29" s="286"/>
      <c r="O29" s="3"/>
      <c r="P29" s="14"/>
      <c r="Q29" s="15"/>
      <c r="R29" s="16"/>
      <c r="S29" s="4"/>
      <c r="T29" s="3"/>
      <c r="U29" s="3"/>
      <c r="V29" s="4"/>
    </row>
    <row r="30" spans="1:22" ht="24.75" customHeight="1">
      <c r="A30" s="280">
        <v>20</v>
      </c>
      <c r="B30" s="388">
        <v>162314790</v>
      </c>
      <c r="C30" s="281" t="s">
        <v>395</v>
      </c>
      <c r="D30" s="382" t="s">
        <v>396</v>
      </c>
      <c r="E30" s="283" t="s">
        <v>387</v>
      </c>
      <c r="F30" s="385" t="s">
        <v>364</v>
      </c>
      <c r="G30" s="285">
        <v>95</v>
      </c>
      <c r="H30" s="315" t="str">
        <f t="shared" si="0"/>
        <v>X SẮC</v>
      </c>
      <c r="I30" s="285">
        <v>92</v>
      </c>
      <c r="J30" s="315" t="str">
        <f t="shared" si="0"/>
        <v>X SẮC</v>
      </c>
      <c r="K30" s="285">
        <f t="shared" si="1"/>
        <v>93.5</v>
      </c>
      <c r="L30" s="315" t="str">
        <f t="shared" si="0"/>
        <v>X SẮC</v>
      </c>
      <c r="M30" s="286"/>
      <c r="O30" s="3"/>
      <c r="P30" s="14"/>
      <c r="Q30" s="15"/>
      <c r="R30" s="16"/>
      <c r="S30" s="4"/>
      <c r="T30" s="3"/>
      <c r="U30" s="3"/>
      <c r="V30" s="4"/>
    </row>
    <row r="31" spans="1:22" ht="24.75" customHeight="1">
      <c r="A31" s="280">
        <v>21</v>
      </c>
      <c r="B31" s="388">
        <v>162316538</v>
      </c>
      <c r="C31" s="281" t="s">
        <v>397</v>
      </c>
      <c r="D31" s="382" t="s">
        <v>398</v>
      </c>
      <c r="E31" s="283" t="s">
        <v>206</v>
      </c>
      <c r="F31" s="385" t="s">
        <v>364</v>
      </c>
      <c r="G31" s="285">
        <v>93</v>
      </c>
      <c r="H31" s="315" t="str">
        <f t="shared" si="0"/>
        <v>X SẮC</v>
      </c>
      <c r="I31" s="285">
        <v>85</v>
      </c>
      <c r="J31" s="315" t="str">
        <f t="shared" si="0"/>
        <v>TỐT</v>
      </c>
      <c r="K31" s="285">
        <f t="shared" si="1"/>
        <v>89</v>
      </c>
      <c r="L31" s="315" t="str">
        <f t="shared" si="0"/>
        <v>TỐT</v>
      </c>
      <c r="M31" s="286"/>
      <c r="O31" s="3"/>
      <c r="P31" s="14"/>
      <c r="Q31" s="15"/>
      <c r="R31" s="16"/>
      <c r="S31" s="4"/>
      <c r="T31" s="3"/>
      <c r="U31" s="3"/>
      <c r="V31" s="4"/>
    </row>
    <row r="32" spans="1:22" ht="24.75" customHeight="1">
      <c r="A32" s="280">
        <v>22</v>
      </c>
      <c r="B32" s="388">
        <v>162316543</v>
      </c>
      <c r="C32" s="281" t="s">
        <v>399</v>
      </c>
      <c r="D32" s="382" t="s">
        <v>104</v>
      </c>
      <c r="E32" s="283" t="s">
        <v>400</v>
      </c>
      <c r="F32" s="385" t="s">
        <v>364</v>
      </c>
      <c r="G32" s="285">
        <v>86</v>
      </c>
      <c r="H32" s="315" t="str">
        <f t="shared" si="0"/>
        <v>TỐT</v>
      </c>
      <c r="I32" s="285">
        <v>90</v>
      </c>
      <c r="J32" s="315" t="str">
        <f t="shared" si="0"/>
        <v>X SẮC</v>
      </c>
      <c r="K32" s="285">
        <f t="shared" si="1"/>
        <v>88</v>
      </c>
      <c r="L32" s="315" t="str">
        <f t="shared" si="0"/>
        <v>TỐT</v>
      </c>
      <c r="M32" s="286"/>
      <c r="O32" s="3"/>
      <c r="P32" s="14"/>
      <c r="Q32" s="15"/>
      <c r="R32" s="16"/>
      <c r="S32" s="4"/>
      <c r="T32" s="3"/>
      <c r="U32" s="3"/>
      <c r="V32" s="4"/>
    </row>
    <row r="33" spans="1:22" ht="24.75" customHeight="1">
      <c r="A33" s="280">
        <v>23</v>
      </c>
      <c r="B33" s="388">
        <v>162316544</v>
      </c>
      <c r="C33" s="281" t="s">
        <v>401</v>
      </c>
      <c r="D33" s="382" t="s">
        <v>193</v>
      </c>
      <c r="E33" s="283" t="s">
        <v>343</v>
      </c>
      <c r="F33" s="385" t="s">
        <v>364</v>
      </c>
      <c r="G33" s="285">
        <v>95</v>
      </c>
      <c r="H33" s="315" t="str">
        <f t="shared" si="0"/>
        <v>X SẮC</v>
      </c>
      <c r="I33" s="285">
        <v>100</v>
      </c>
      <c r="J33" s="315" t="str">
        <f t="shared" si="0"/>
        <v>X SẮC</v>
      </c>
      <c r="K33" s="285">
        <f t="shared" si="1"/>
        <v>97.5</v>
      </c>
      <c r="L33" s="315" t="str">
        <f t="shared" si="0"/>
        <v>X SẮC</v>
      </c>
      <c r="M33" s="286"/>
      <c r="O33" s="3"/>
      <c r="P33" s="14"/>
      <c r="Q33" s="15"/>
      <c r="R33" s="16"/>
      <c r="S33" s="4"/>
      <c r="T33" s="3"/>
      <c r="U33" s="3"/>
      <c r="V33" s="4"/>
    </row>
    <row r="34" spans="1:22" ht="24.75" customHeight="1">
      <c r="A34" s="280">
        <v>24</v>
      </c>
      <c r="B34" s="388">
        <v>162317107</v>
      </c>
      <c r="C34" s="281" t="s">
        <v>402</v>
      </c>
      <c r="D34" s="382" t="s">
        <v>109</v>
      </c>
      <c r="E34" s="283" t="s">
        <v>204</v>
      </c>
      <c r="F34" s="385" t="s">
        <v>364</v>
      </c>
      <c r="G34" s="285">
        <v>97</v>
      </c>
      <c r="H34" s="315" t="str">
        <f t="shared" si="0"/>
        <v>X SẮC</v>
      </c>
      <c r="I34" s="285">
        <v>91</v>
      </c>
      <c r="J34" s="315" t="str">
        <f t="shared" si="0"/>
        <v>X SẮC</v>
      </c>
      <c r="K34" s="285">
        <f t="shared" si="1"/>
        <v>94</v>
      </c>
      <c r="L34" s="315" t="str">
        <f t="shared" si="0"/>
        <v>X SẮC</v>
      </c>
      <c r="M34" s="286"/>
      <c r="O34" s="3"/>
      <c r="P34" s="14"/>
      <c r="Q34" s="15"/>
      <c r="R34" s="16"/>
      <c r="S34" s="4"/>
      <c r="T34" s="3"/>
      <c r="U34" s="3"/>
      <c r="V34" s="4"/>
    </row>
    <row r="35" spans="1:22" ht="24.75" customHeight="1">
      <c r="A35" s="280">
        <v>25</v>
      </c>
      <c r="B35" s="388">
        <v>162317481</v>
      </c>
      <c r="C35" s="281" t="s">
        <v>403</v>
      </c>
      <c r="D35" s="382" t="s">
        <v>118</v>
      </c>
      <c r="E35" s="283" t="s">
        <v>404</v>
      </c>
      <c r="F35" s="385" t="s">
        <v>364</v>
      </c>
      <c r="G35" s="285">
        <v>94</v>
      </c>
      <c r="H35" s="315" t="str">
        <f t="shared" si="0"/>
        <v>X SẮC</v>
      </c>
      <c r="I35" s="285">
        <v>90</v>
      </c>
      <c r="J35" s="315" t="str">
        <f t="shared" si="0"/>
        <v>X SẮC</v>
      </c>
      <c r="K35" s="285">
        <f t="shared" si="1"/>
        <v>92</v>
      </c>
      <c r="L35" s="315" t="str">
        <f t="shared" si="0"/>
        <v>X SẮC</v>
      </c>
      <c r="M35" s="286"/>
      <c r="O35" s="3"/>
      <c r="P35" s="14"/>
      <c r="Q35" s="15"/>
      <c r="R35" s="16"/>
      <c r="S35" s="4"/>
      <c r="T35" s="3"/>
      <c r="U35" s="3"/>
      <c r="V35" s="4"/>
    </row>
    <row r="36" spans="1:22" ht="24.75" customHeight="1">
      <c r="A36" s="280">
        <v>26</v>
      </c>
      <c r="B36" s="388">
        <v>162324791</v>
      </c>
      <c r="C36" s="281" t="s">
        <v>405</v>
      </c>
      <c r="D36" s="382" t="s">
        <v>93</v>
      </c>
      <c r="E36" s="283" t="s">
        <v>312</v>
      </c>
      <c r="F36" s="385" t="s">
        <v>364</v>
      </c>
      <c r="G36" s="285">
        <v>96</v>
      </c>
      <c r="H36" s="315" t="str">
        <f t="shared" si="0"/>
        <v>X SẮC</v>
      </c>
      <c r="I36" s="285">
        <v>97</v>
      </c>
      <c r="J36" s="315" t="str">
        <f t="shared" si="0"/>
        <v>X SẮC</v>
      </c>
      <c r="K36" s="285">
        <f t="shared" si="1"/>
        <v>96.5</v>
      </c>
      <c r="L36" s="315" t="str">
        <f t="shared" si="0"/>
        <v>X SẮC</v>
      </c>
      <c r="M36" s="286"/>
      <c r="O36" s="3"/>
      <c r="P36" s="14"/>
      <c r="Q36" s="15"/>
      <c r="R36" s="16"/>
      <c r="S36" s="4"/>
      <c r="T36" s="3"/>
      <c r="U36" s="3"/>
      <c r="V36" s="4"/>
    </row>
    <row r="37" spans="1:22" ht="24.75" customHeight="1">
      <c r="A37" s="280">
        <v>27</v>
      </c>
      <c r="B37" s="388">
        <v>162324853</v>
      </c>
      <c r="C37" s="281" t="s">
        <v>406</v>
      </c>
      <c r="D37" s="382" t="s">
        <v>358</v>
      </c>
      <c r="E37" s="283" t="s">
        <v>328</v>
      </c>
      <c r="F37" s="385" t="s">
        <v>364</v>
      </c>
      <c r="G37" s="285">
        <v>96</v>
      </c>
      <c r="H37" s="315" t="str">
        <f t="shared" si="0"/>
        <v>X SẮC</v>
      </c>
      <c r="I37" s="285">
        <v>88</v>
      </c>
      <c r="J37" s="315" t="str">
        <f t="shared" si="0"/>
        <v>TỐT</v>
      </c>
      <c r="K37" s="285">
        <f t="shared" si="1"/>
        <v>92</v>
      </c>
      <c r="L37" s="315" t="str">
        <f t="shared" si="0"/>
        <v>X SẮC</v>
      </c>
      <c r="M37" s="286"/>
      <c r="O37" s="3"/>
      <c r="P37" s="14"/>
      <c r="Q37" s="15"/>
      <c r="R37" s="16"/>
      <c r="S37" s="4"/>
      <c r="T37" s="3"/>
      <c r="U37" s="3"/>
      <c r="V37" s="4"/>
    </row>
    <row r="38" spans="1:22" ht="24.75" customHeight="1">
      <c r="A38" s="280">
        <v>28</v>
      </c>
      <c r="B38" s="388">
        <v>162324863</v>
      </c>
      <c r="C38" s="281" t="s">
        <v>407</v>
      </c>
      <c r="D38" s="382" t="s">
        <v>119</v>
      </c>
      <c r="E38" s="283" t="s">
        <v>408</v>
      </c>
      <c r="F38" s="385" t="s">
        <v>364</v>
      </c>
      <c r="G38" s="285">
        <v>98</v>
      </c>
      <c r="H38" s="315" t="str">
        <f t="shared" si="0"/>
        <v>X SẮC</v>
      </c>
      <c r="I38" s="285">
        <v>95</v>
      </c>
      <c r="J38" s="315" t="str">
        <f t="shared" si="0"/>
        <v>X SẮC</v>
      </c>
      <c r="K38" s="285">
        <f t="shared" si="1"/>
        <v>96.5</v>
      </c>
      <c r="L38" s="315" t="str">
        <f t="shared" si="0"/>
        <v>X SẮC</v>
      </c>
      <c r="M38" s="286"/>
      <c r="O38" s="3"/>
      <c r="P38" s="14"/>
      <c r="Q38" s="15"/>
      <c r="R38" s="16"/>
      <c r="S38" s="4"/>
      <c r="T38" s="3"/>
      <c r="U38" s="3"/>
      <c r="V38" s="4"/>
    </row>
    <row r="39" spans="1:22" ht="24.75" customHeight="1">
      <c r="A39" s="280">
        <v>29</v>
      </c>
      <c r="B39" s="388">
        <v>162324902</v>
      </c>
      <c r="C39" s="281" t="s">
        <v>409</v>
      </c>
      <c r="D39" s="382" t="s">
        <v>280</v>
      </c>
      <c r="E39" s="283" t="s">
        <v>410</v>
      </c>
      <c r="F39" s="385" t="s">
        <v>364</v>
      </c>
      <c r="G39" s="285">
        <v>99</v>
      </c>
      <c r="H39" s="315" t="str">
        <f t="shared" si="0"/>
        <v>X SẮC</v>
      </c>
      <c r="I39" s="285">
        <v>95</v>
      </c>
      <c r="J39" s="315" t="str">
        <f t="shared" si="0"/>
        <v>X SẮC</v>
      </c>
      <c r="K39" s="285">
        <f t="shared" si="1"/>
        <v>97</v>
      </c>
      <c r="L39" s="315" t="str">
        <f t="shared" si="0"/>
        <v>X SẮC</v>
      </c>
      <c r="M39" s="286"/>
      <c r="O39" s="3"/>
      <c r="P39" s="14"/>
      <c r="Q39" s="15"/>
      <c r="R39" s="16"/>
      <c r="S39" s="4"/>
      <c r="T39" s="3"/>
      <c r="U39" s="3"/>
      <c r="V39" s="4"/>
    </row>
    <row r="40" spans="1:22" ht="24.75" customHeight="1">
      <c r="A40" s="280">
        <v>30</v>
      </c>
      <c r="B40" s="388">
        <v>162324937</v>
      </c>
      <c r="C40" s="281" t="s">
        <v>411</v>
      </c>
      <c r="D40" s="382" t="s">
        <v>341</v>
      </c>
      <c r="E40" s="283" t="s">
        <v>221</v>
      </c>
      <c r="F40" s="385" t="s">
        <v>364</v>
      </c>
      <c r="G40" s="285">
        <v>96</v>
      </c>
      <c r="H40" s="315" t="str">
        <f t="shared" si="0"/>
        <v>X SẮC</v>
      </c>
      <c r="I40" s="285">
        <v>95</v>
      </c>
      <c r="J40" s="315" t="str">
        <f t="shared" si="0"/>
        <v>X SẮC</v>
      </c>
      <c r="K40" s="285">
        <f t="shared" si="1"/>
        <v>95.5</v>
      </c>
      <c r="L40" s="315" t="str">
        <f t="shared" si="0"/>
        <v>X SẮC</v>
      </c>
      <c r="M40" s="286"/>
      <c r="O40" s="3"/>
      <c r="P40" s="14"/>
      <c r="Q40" s="15"/>
      <c r="R40" s="16"/>
      <c r="S40" s="4"/>
      <c r="T40" s="3"/>
      <c r="U40" s="3"/>
      <c r="V40" s="4"/>
    </row>
    <row r="41" spans="1:22" ht="24.75" customHeight="1">
      <c r="A41" s="280">
        <v>31</v>
      </c>
      <c r="B41" s="388">
        <v>162326852</v>
      </c>
      <c r="C41" s="281" t="s">
        <v>412</v>
      </c>
      <c r="D41" s="382" t="s">
        <v>413</v>
      </c>
      <c r="E41" s="283" t="s">
        <v>414</v>
      </c>
      <c r="F41" s="385" t="s">
        <v>364</v>
      </c>
      <c r="G41" s="285">
        <v>94</v>
      </c>
      <c r="H41" s="315" t="str">
        <f t="shared" si="0"/>
        <v>X SẮC</v>
      </c>
      <c r="I41" s="285">
        <v>85</v>
      </c>
      <c r="J41" s="315" t="str">
        <f t="shared" si="0"/>
        <v>TỐT</v>
      </c>
      <c r="K41" s="285">
        <f t="shared" si="1"/>
        <v>89.5</v>
      </c>
      <c r="L41" s="315" t="str">
        <f t="shared" si="0"/>
        <v>TỐT</v>
      </c>
      <c r="M41" s="286"/>
      <c r="O41" s="3"/>
      <c r="P41" s="14"/>
      <c r="Q41" s="15"/>
      <c r="R41" s="16"/>
      <c r="S41" s="4"/>
      <c r="T41" s="3"/>
      <c r="U41" s="3"/>
      <c r="V41" s="4"/>
    </row>
    <row r="42" spans="1:22" ht="24.75" customHeight="1">
      <c r="A42" s="298">
        <v>32</v>
      </c>
      <c r="B42" s="390">
        <v>162524145</v>
      </c>
      <c r="C42" s="299" t="s">
        <v>415</v>
      </c>
      <c r="D42" s="383" t="s">
        <v>416</v>
      </c>
      <c r="E42" s="301" t="s">
        <v>417</v>
      </c>
      <c r="F42" s="386" t="s">
        <v>364</v>
      </c>
      <c r="G42" s="296">
        <v>100</v>
      </c>
      <c r="H42" s="317" t="str">
        <f t="shared" si="0"/>
        <v>X SẮC</v>
      </c>
      <c r="I42" s="296">
        <v>97</v>
      </c>
      <c r="J42" s="317" t="str">
        <f t="shared" si="0"/>
        <v>X SẮC</v>
      </c>
      <c r="K42" s="296">
        <f t="shared" si="1"/>
        <v>98.5</v>
      </c>
      <c r="L42" s="317" t="str">
        <f t="shared" si="0"/>
        <v>X SẮC</v>
      </c>
      <c r="M42" s="297"/>
      <c r="O42" s="17"/>
      <c r="P42" s="14"/>
      <c r="Q42" s="15"/>
      <c r="R42" s="16"/>
      <c r="S42" s="4"/>
      <c r="T42" s="17"/>
      <c r="U42" s="17"/>
      <c r="V42" s="18"/>
    </row>
    <row r="43" spans="1:14" ht="11.25" customHeight="1">
      <c r="A43" s="318"/>
      <c r="B43" s="319"/>
      <c r="C43" s="319"/>
      <c r="D43" s="319"/>
      <c r="E43" s="319"/>
      <c r="F43" s="319"/>
      <c r="G43" s="320"/>
      <c r="H43" s="320"/>
      <c r="I43" s="320"/>
      <c r="J43" s="320"/>
      <c r="K43" s="320"/>
      <c r="L43" s="320"/>
      <c r="M43" s="320"/>
      <c r="N43" s="4"/>
    </row>
    <row r="44" spans="1:13" ht="16.5">
      <c r="A44" s="318"/>
      <c r="B44" s="318"/>
      <c r="C44" s="320"/>
      <c r="D44" s="320"/>
      <c r="E44" s="320"/>
      <c r="F44" s="320"/>
      <c r="G44" s="451" t="s">
        <v>2480</v>
      </c>
      <c r="H44" s="452"/>
      <c r="I44" s="453"/>
      <c r="J44" s="322"/>
      <c r="K44" s="451" t="s">
        <v>2482</v>
      </c>
      <c r="L44" s="452"/>
      <c r="M44" s="453"/>
    </row>
    <row r="45" spans="1:13" ht="16.5">
      <c r="A45" s="318"/>
      <c r="B45" s="318"/>
      <c r="C45" s="320"/>
      <c r="D45" s="320"/>
      <c r="E45" s="320"/>
      <c r="F45" s="320"/>
      <c r="G45" s="311" t="s">
        <v>2412</v>
      </c>
      <c r="H45" s="308" t="s">
        <v>2413</v>
      </c>
      <c r="I45" s="308" t="s">
        <v>4</v>
      </c>
      <c r="J45" s="309"/>
      <c r="K45" s="313" t="s">
        <v>2412</v>
      </c>
      <c r="L45" s="308" t="s">
        <v>2413</v>
      </c>
      <c r="M45" s="308" t="s">
        <v>4</v>
      </c>
    </row>
    <row r="46" spans="1:13" ht="15.75" customHeight="1">
      <c r="A46" s="318"/>
      <c r="B46" s="318"/>
      <c r="C46" s="320"/>
      <c r="D46" s="320"/>
      <c r="E46" s="320"/>
      <c r="F46" s="320"/>
      <c r="G46" s="311" t="s">
        <v>1522</v>
      </c>
      <c r="H46" s="308">
        <f>COUNTIF($J$11:$J$42,G46)</f>
        <v>21</v>
      </c>
      <c r="I46" s="312">
        <f>H46/$H$53</f>
        <v>0.65625</v>
      </c>
      <c r="J46" s="309"/>
      <c r="K46" s="313" t="s">
        <v>1522</v>
      </c>
      <c r="L46" s="308">
        <f>COUNTIF($L$11:$L$42,K46)</f>
        <v>19</v>
      </c>
      <c r="M46" s="312">
        <f>L46/$L$53</f>
        <v>0.59375</v>
      </c>
    </row>
    <row r="47" spans="1:13" ht="15.75" customHeight="1">
      <c r="A47" s="318"/>
      <c r="B47" s="318"/>
      <c r="C47" s="320"/>
      <c r="D47" s="320"/>
      <c r="E47" s="320"/>
      <c r="F47" s="320"/>
      <c r="G47" s="311" t="s">
        <v>1523</v>
      </c>
      <c r="H47" s="308">
        <f aca="true" t="shared" si="2" ref="H47:H52">COUNTIF($J$11:$J$42,G47)</f>
        <v>10</v>
      </c>
      <c r="I47" s="312">
        <f aca="true" t="shared" si="3" ref="I47:I52">H47/$H$53</f>
        <v>0.3125</v>
      </c>
      <c r="J47" s="309"/>
      <c r="K47" s="313" t="s">
        <v>1523</v>
      </c>
      <c r="L47" s="308">
        <f aca="true" t="shared" si="4" ref="L47:L52">COUNTIF($L$11:$L$42,K47)</f>
        <v>13</v>
      </c>
      <c r="M47" s="312">
        <f aca="true" t="shared" si="5" ref="M47:M53">L47/$L$53</f>
        <v>0.40625</v>
      </c>
    </row>
    <row r="48" spans="1:13" ht="15.75" customHeight="1">
      <c r="A48" s="318"/>
      <c r="B48" s="318"/>
      <c r="C48" s="320"/>
      <c r="D48" s="320"/>
      <c r="E48" s="320"/>
      <c r="F48" s="320"/>
      <c r="G48" s="311" t="s">
        <v>2414</v>
      </c>
      <c r="H48" s="308">
        <f t="shared" si="2"/>
        <v>1</v>
      </c>
      <c r="I48" s="312">
        <f t="shared" si="3"/>
        <v>0.03125</v>
      </c>
      <c r="J48" s="309"/>
      <c r="K48" s="313" t="s">
        <v>2414</v>
      </c>
      <c r="L48" s="308">
        <f t="shared" si="4"/>
        <v>0</v>
      </c>
      <c r="M48" s="312">
        <f t="shared" si="5"/>
        <v>0</v>
      </c>
    </row>
    <row r="49" spans="1:13" ht="15.75" customHeight="1">
      <c r="A49" s="318"/>
      <c r="B49" s="318"/>
      <c r="C49" s="320"/>
      <c r="D49" s="320"/>
      <c r="E49" s="320"/>
      <c r="F49" s="320"/>
      <c r="G49" s="311" t="s">
        <v>2415</v>
      </c>
      <c r="H49" s="308">
        <f t="shared" si="2"/>
        <v>0</v>
      </c>
      <c r="I49" s="312">
        <f t="shared" si="3"/>
        <v>0</v>
      </c>
      <c r="J49" s="309"/>
      <c r="K49" s="313" t="s">
        <v>2415</v>
      </c>
      <c r="L49" s="308">
        <f t="shared" si="4"/>
        <v>0</v>
      </c>
      <c r="M49" s="312">
        <f t="shared" si="5"/>
        <v>0</v>
      </c>
    </row>
    <row r="50" spans="1:13" ht="15.75" customHeight="1">
      <c r="A50" s="318"/>
      <c r="B50" s="318"/>
      <c r="C50" s="320"/>
      <c r="D50" s="320"/>
      <c r="E50" s="320"/>
      <c r="F50" s="320"/>
      <c r="G50" s="311" t="s">
        <v>2416</v>
      </c>
      <c r="H50" s="308">
        <f t="shared" si="2"/>
        <v>0</v>
      </c>
      <c r="I50" s="312">
        <f t="shared" si="3"/>
        <v>0</v>
      </c>
      <c r="J50" s="309"/>
      <c r="K50" s="313" t="s">
        <v>2416</v>
      </c>
      <c r="L50" s="308">
        <f t="shared" si="4"/>
        <v>0</v>
      </c>
      <c r="M50" s="312">
        <f t="shared" si="5"/>
        <v>0</v>
      </c>
    </row>
    <row r="51" spans="1:13" ht="15.75" customHeight="1">
      <c r="A51" s="318"/>
      <c r="B51" s="318"/>
      <c r="C51" s="320"/>
      <c r="D51" s="320"/>
      <c r="E51" s="320"/>
      <c r="F51" s="320"/>
      <c r="G51" s="311" t="s">
        <v>2417</v>
      </c>
      <c r="H51" s="308">
        <f t="shared" si="2"/>
        <v>0</v>
      </c>
      <c r="I51" s="312">
        <f t="shared" si="3"/>
        <v>0</v>
      </c>
      <c r="J51" s="309"/>
      <c r="K51" s="313" t="s">
        <v>2481</v>
      </c>
      <c r="L51" s="308">
        <f t="shared" si="4"/>
        <v>0</v>
      </c>
      <c r="M51" s="312">
        <f t="shared" si="5"/>
        <v>0</v>
      </c>
    </row>
    <row r="52" spans="1:13" ht="15.75" customHeight="1">
      <c r="A52" s="318"/>
      <c r="B52" s="318"/>
      <c r="C52" s="320"/>
      <c r="D52" s="320"/>
      <c r="E52" s="320"/>
      <c r="F52" s="320"/>
      <c r="G52" s="311" t="s">
        <v>2418</v>
      </c>
      <c r="H52" s="308">
        <f t="shared" si="2"/>
        <v>0</v>
      </c>
      <c r="I52" s="312">
        <f t="shared" si="3"/>
        <v>0</v>
      </c>
      <c r="J52" s="309"/>
      <c r="K52" s="313" t="s">
        <v>2418</v>
      </c>
      <c r="L52" s="308">
        <f t="shared" si="4"/>
        <v>0</v>
      </c>
      <c r="M52" s="312">
        <f t="shared" si="5"/>
        <v>0</v>
      </c>
    </row>
    <row r="53" spans="1:13" ht="15.75" customHeight="1">
      <c r="A53" s="318"/>
      <c r="B53" s="318"/>
      <c r="C53" s="320"/>
      <c r="D53" s="320"/>
      <c r="E53" s="320"/>
      <c r="F53" s="320"/>
      <c r="G53" s="311" t="s">
        <v>2419</v>
      </c>
      <c r="H53" s="308">
        <f>SUM(H46:H52)</f>
        <v>32</v>
      </c>
      <c r="I53" s="312">
        <f>H53/$H$53</f>
        <v>1</v>
      </c>
      <c r="J53" s="309"/>
      <c r="K53" s="313" t="s">
        <v>2419</v>
      </c>
      <c r="L53" s="308">
        <f>SUM(L46:L52)</f>
        <v>32</v>
      </c>
      <c r="M53" s="312">
        <f t="shared" si="5"/>
        <v>1</v>
      </c>
    </row>
    <row r="54" spans="2:13" s="5" customFormat="1" ht="16.5">
      <c r="B54" s="2"/>
      <c r="F54" s="454" t="s">
        <v>2494</v>
      </c>
      <c r="G54" s="454"/>
      <c r="H54" s="454"/>
      <c r="I54" s="454"/>
      <c r="J54" s="454"/>
      <c r="K54" s="454"/>
      <c r="L54" s="454"/>
      <c r="M54" s="454"/>
    </row>
    <row r="55" spans="1:14" s="7" customFormat="1" ht="16.5">
      <c r="A55" s="430" t="s">
        <v>5</v>
      </c>
      <c r="B55" s="430"/>
      <c r="C55" s="430"/>
      <c r="D55" s="430"/>
      <c r="E55" s="430"/>
      <c r="F55" s="430"/>
      <c r="G55" s="449" t="s">
        <v>2420</v>
      </c>
      <c r="H55" s="449"/>
      <c r="I55" s="449"/>
      <c r="J55" s="449"/>
      <c r="K55" s="449"/>
      <c r="L55" s="449"/>
      <c r="M55" s="449"/>
      <c r="N55" s="5"/>
    </row>
    <row r="56" spans="1:14" ht="16.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9" spans="1:13" ht="16.5">
      <c r="A59" s="430" t="s">
        <v>2463</v>
      </c>
      <c r="B59" s="430"/>
      <c r="C59" s="430"/>
      <c r="G59" s="449" t="s">
        <v>2462</v>
      </c>
      <c r="H59" s="449"/>
      <c r="I59" s="449"/>
      <c r="J59" s="449"/>
      <c r="K59" s="449"/>
      <c r="L59" s="449"/>
      <c r="M59" s="449"/>
    </row>
  </sheetData>
  <sheetProtection/>
  <mergeCells count="25">
    <mergeCell ref="K44:M44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59:C59"/>
    <mergeCell ref="G59:M59"/>
    <mergeCell ref="A55:C55"/>
    <mergeCell ref="B9:B10"/>
    <mergeCell ref="D55:F55"/>
    <mergeCell ref="G55:M55"/>
    <mergeCell ref="M9:M10"/>
    <mergeCell ref="G9:H9"/>
    <mergeCell ref="F54:M54"/>
    <mergeCell ref="G44:I44"/>
  </mergeCells>
  <conditionalFormatting sqref="G11:G42 I11:I42 K11:K42">
    <cfRule type="cellIs" priority="3" dxfId="0" operator="equal" stopIfTrue="1">
      <formula>0</formula>
    </cfRule>
  </conditionalFormatting>
  <printOptions/>
  <pageMargins left="0.2" right="0.17" top="0.28" bottom="0.33" header="0.24" footer="0.27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48"/>
  <sheetViews>
    <sheetView zoomScale="75" zoomScaleNormal="75" zoomScalePageLayoutView="0" workbookViewId="0" topLeftCell="A15">
      <selection activeCell="K33" sqref="K33:M33"/>
    </sheetView>
  </sheetViews>
  <sheetFormatPr defaultColWidth="9.140625" defaultRowHeight="12.75"/>
  <cols>
    <col min="1" max="1" width="4.28125" style="2" customWidth="1"/>
    <col min="2" max="2" width="9.7109375" style="2" customWidth="1"/>
    <col min="3" max="3" width="12.7109375" style="2" customWidth="1"/>
    <col min="4" max="4" width="7.28125" style="2" customWidth="1"/>
    <col min="5" max="5" width="8.8515625" style="2" customWidth="1"/>
    <col min="6" max="6" width="11.140625" style="2" customWidth="1"/>
    <col min="7" max="7" width="6.57421875" style="2" customWidth="1"/>
    <col min="8" max="8" width="5.7109375" style="2" customWidth="1"/>
    <col min="9" max="9" width="6.8515625" style="2" customWidth="1"/>
    <col min="10" max="10" width="5.28125" style="2" customWidth="1"/>
    <col min="11" max="11" width="6.8515625" style="2" customWidth="1"/>
    <col min="12" max="12" width="6.28125" style="2" customWidth="1"/>
    <col min="13" max="13" width="7.00390625" style="2" customWidth="1"/>
    <col min="14" max="14" width="10.28125" style="2" customWidth="1"/>
    <col min="15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6.75" customHeight="1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13" ht="18" customHeight="1">
      <c r="A11" s="273">
        <v>1</v>
      </c>
      <c r="B11" s="403">
        <v>162524460</v>
      </c>
      <c r="C11" s="394" t="s">
        <v>303</v>
      </c>
      <c r="D11" s="395" t="s">
        <v>93</v>
      </c>
      <c r="E11" s="396" t="s">
        <v>304</v>
      </c>
      <c r="F11" s="384" t="s">
        <v>269</v>
      </c>
      <c r="G11" s="278">
        <v>100</v>
      </c>
      <c r="H11" s="314" t="str">
        <f aca="true" t="shared" si="0" ref="H11:H31">IF(G11&gt;=90,"X SẮC",IF(G11&gt;=80,"TỐT",IF(G11&gt;=70,"KHÁ",IF(G11&gt;=60,"TB KHÁ",IF(G11&gt;=50,"T. BÌNH",IF(G11&gt;=40,"YẾU","KÉM"))))))</f>
        <v>X SẮC</v>
      </c>
      <c r="I11" s="278">
        <v>100</v>
      </c>
      <c r="J11" s="314" t="str">
        <f>IF(I11&gt;=90,"X SẮC",IF(I11&gt;=80,"TỐT",IF(I11&gt;=70,"KHÁ",IF(I11&gt;=60,"TB KHÁ",IF(I11&gt;=50,"T. BÌNH",IF(I11&gt;=40,"YẾU","KÉM"))))))</f>
        <v>X SẮC</v>
      </c>
      <c r="K11" s="278">
        <f>(G11+I11)/2</f>
        <v>100</v>
      </c>
      <c r="L11" s="314" t="str">
        <f>IF(K11&gt;=90,"X SẮC",IF(K11&gt;=80,"TỐT",IF(K11&gt;=70,"KHÁ",IF(K11&gt;=60,"TB KHÁ",IF(K11&gt;=50,"T. BÌNH",IF(K11&gt;=40,"YẾU","KÉM"))))))</f>
        <v>X SẮC</v>
      </c>
      <c r="M11" s="279"/>
    </row>
    <row r="12" spans="1:13" ht="18" customHeight="1">
      <c r="A12" s="280">
        <v>2</v>
      </c>
      <c r="B12" s="404">
        <v>162143148</v>
      </c>
      <c r="C12" s="397" t="s">
        <v>282</v>
      </c>
      <c r="D12" s="398" t="s">
        <v>88</v>
      </c>
      <c r="E12" s="399" t="s">
        <v>208</v>
      </c>
      <c r="F12" s="385" t="s">
        <v>269</v>
      </c>
      <c r="G12" s="285">
        <v>88</v>
      </c>
      <c r="H12" s="315" t="str">
        <f t="shared" si="0"/>
        <v>TỐT</v>
      </c>
      <c r="I12" s="285">
        <v>98</v>
      </c>
      <c r="J12" s="315" t="str">
        <f aca="true" t="shared" si="1" ref="J12:J31">IF(I12&gt;=90,"X SẮC",IF(I12&gt;=80,"TỐT",IF(I12&gt;=70,"KHÁ",IF(I12&gt;=60,"TB KHÁ",IF(I12&gt;=50,"T. BÌNH",IF(I12&gt;=40,"YẾU","KÉM"))))))</f>
        <v>X SẮC</v>
      </c>
      <c r="K12" s="285">
        <f aca="true" t="shared" si="2" ref="K12:K31">(G12+I12)/2</f>
        <v>93</v>
      </c>
      <c r="L12" s="315" t="str">
        <f aca="true" t="shared" si="3" ref="L12:L31">IF(K12&gt;=90,"X SẮC",IF(K12&gt;=80,"TỐT",IF(K12&gt;=70,"KHÁ",IF(K12&gt;=60,"TB KHÁ",IF(K12&gt;=50,"T. BÌNH",IF(K12&gt;=40,"YẾU","KÉM"))))))</f>
        <v>X SẮC</v>
      </c>
      <c r="M12" s="286"/>
    </row>
    <row r="13" spans="1:13" ht="18" customHeight="1">
      <c r="A13" s="280">
        <v>3</v>
      </c>
      <c r="B13" s="404">
        <v>162163160</v>
      </c>
      <c r="C13" s="397" t="s">
        <v>267</v>
      </c>
      <c r="D13" s="398" t="s">
        <v>44</v>
      </c>
      <c r="E13" s="399" t="s">
        <v>293</v>
      </c>
      <c r="F13" s="385" t="s">
        <v>269</v>
      </c>
      <c r="G13" s="285">
        <v>0</v>
      </c>
      <c r="H13" s="315" t="str">
        <f t="shared" si="0"/>
        <v>KÉM</v>
      </c>
      <c r="I13" s="285">
        <v>0</v>
      </c>
      <c r="J13" s="315" t="str">
        <f t="shared" si="1"/>
        <v>KÉM</v>
      </c>
      <c r="K13" s="285">
        <f t="shared" si="2"/>
        <v>0</v>
      </c>
      <c r="L13" s="315" t="str">
        <f t="shared" si="3"/>
        <v>KÉM</v>
      </c>
      <c r="M13" s="286" t="s">
        <v>1954</v>
      </c>
    </row>
    <row r="14" spans="1:13" ht="18" customHeight="1">
      <c r="A14" s="280">
        <v>4</v>
      </c>
      <c r="B14" s="388">
        <v>161136029</v>
      </c>
      <c r="C14" s="281" t="s">
        <v>267</v>
      </c>
      <c r="D14" s="382" t="s">
        <v>94</v>
      </c>
      <c r="E14" s="283" t="s">
        <v>268</v>
      </c>
      <c r="F14" s="385" t="s">
        <v>269</v>
      </c>
      <c r="G14" s="285">
        <v>85</v>
      </c>
      <c r="H14" s="315" t="str">
        <f t="shared" si="0"/>
        <v>TỐT</v>
      </c>
      <c r="I14" s="285">
        <v>85</v>
      </c>
      <c r="J14" s="315" t="str">
        <f t="shared" si="1"/>
        <v>TỐT</v>
      </c>
      <c r="K14" s="285">
        <f t="shared" si="2"/>
        <v>85</v>
      </c>
      <c r="L14" s="315" t="str">
        <f t="shared" si="3"/>
        <v>TỐT</v>
      </c>
      <c r="M14" s="286"/>
    </row>
    <row r="15" spans="1:13" ht="18" customHeight="1">
      <c r="A15" s="280">
        <v>5</v>
      </c>
      <c r="B15" s="404">
        <v>162143111</v>
      </c>
      <c r="C15" s="397" t="s">
        <v>277</v>
      </c>
      <c r="D15" s="398" t="s">
        <v>30</v>
      </c>
      <c r="E15" s="399" t="s">
        <v>278</v>
      </c>
      <c r="F15" s="385" t="s">
        <v>269</v>
      </c>
      <c r="G15" s="285">
        <v>92</v>
      </c>
      <c r="H15" s="315" t="str">
        <f t="shared" si="0"/>
        <v>X SẮC</v>
      </c>
      <c r="I15" s="285">
        <v>93</v>
      </c>
      <c r="J15" s="315" t="str">
        <f t="shared" si="1"/>
        <v>X SẮC</v>
      </c>
      <c r="K15" s="285">
        <f t="shared" si="2"/>
        <v>92.5</v>
      </c>
      <c r="L15" s="315" t="str">
        <f t="shared" si="3"/>
        <v>X SẮC</v>
      </c>
      <c r="M15" s="286"/>
    </row>
    <row r="16" spans="1:13" ht="18" customHeight="1">
      <c r="A16" s="280">
        <v>6</v>
      </c>
      <c r="B16" s="404">
        <v>162143149</v>
      </c>
      <c r="C16" s="397" t="s">
        <v>166</v>
      </c>
      <c r="D16" s="398" t="s">
        <v>164</v>
      </c>
      <c r="E16" s="399" t="s">
        <v>283</v>
      </c>
      <c r="F16" s="385" t="s">
        <v>269</v>
      </c>
      <c r="G16" s="285">
        <v>85</v>
      </c>
      <c r="H16" s="315" t="str">
        <f t="shared" si="0"/>
        <v>TỐT</v>
      </c>
      <c r="I16" s="285">
        <v>85</v>
      </c>
      <c r="J16" s="315" t="str">
        <f t="shared" si="1"/>
        <v>TỐT</v>
      </c>
      <c r="K16" s="285">
        <f t="shared" si="2"/>
        <v>85</v>
      </c>
      <c r="L16" s="315" t="str">
        <f t="shared" si="3"/>
        <v>TỐT</v>
      </c>
      <c r="M16" s="286"/>
    </row>
    <row r="17" spans="1:13" ht="18" customHeight="1">
      <c r="A17" s="280">
        <v>7</v>
      </c>
      <c r="B17" s="404">
        <v>162143150</v>
      </c>
      <c r="C17" s="397" t="s">
        <v>284</v>
      </c>
      <c r="D17" s="398" t="s">
        <v>248</v>
      </c>
      <c r="E17" s="399" t="s">
        <v>285</v>
      </c>
      <c r="F17" s="385" t="s">
        <v>269</v>
      </c>
      <c r="G17" s="285">
        <v>85</v>
      </c>
      <c r="H17" s="315" t="str">
        <f t="shared" si="0"/>
        <v>TỐT</v>
      </c>
      <c r="I17" s="285">
        <v>0</v>
      </c>
      <c r="J17" s="315" t="str">
        <f t="shared" si="1"/>
        <v>KÉM</v>
      </c>
      <c r="K17" s="285">
        <f t="shared" si="2"/>
        <v>42.5</v>
      </c>
      <c r="L17" s="315" t="str">
        <f t="shared" si="3"/>
        <v>YẾU</v>
      </c>
      <c r="M17" s="286"/>
    </row>
    <row r="18" spans="1:13" ht="18" customHeight="1">
      <c r="A18" s="280">
        <v>8</v>
      </c>
      <c r="B18" s="404">
        <v>162113015</v>
      </c>
      <c r="C18" s="397" t="s">
        <v>270</v>
      </c>
      <c r="D18" s="398" t="s">
        <v>271</v>
      </c>
      <c r="E18" s="399" t="s">
        <v>227</v>
      </c>
      <c r="F18" s="385" t="s">
        <v>269</v>
      </c>
      <c r="G18" s="285">
        <v>92</v>
      </c>
      <c r="H18" s="315" t="str">
        <f t="shared" si="0"/>
        <v>X SẮC</v>
      </c>
      <c r="I18" s="285">
        <v>95</v>
      </c>
      <c r="J18" s="315" t="str">
        <f t="shared" si="1"/>
        <v>X SẮC</v>
      </c>
      <c r="K18" s="285">
        <f t="shared" si="2"/>
        <v>93.5</v>
      </c>
      <c r="L18" s="315" t="str">
        <f t="shared" si="3"/>
        <v>X SẮC</v>
      </c>
      <c r="M18" s="286"/>
    </row>
    <row r="19" spans="1:13" ht="18" customHeight="1">
      <c r="A19" s="280">
        <v>9</v>
      </c>
      <c r="B19" s="404">
        <v>162133102</v>
      </c>
      <c r="C19" s="397" t="s">
        <v>275</v>
      </c>
      <c r="D19" s="398" t="s">
        <v>190</v>
      </c>
      <c r="E19" s="399" t="s">
        <v>276</v>
      </c>
      <c r="F19" s="385" t="s">
        <v>269</v>
      </c>
      <c r="G19" s="285">
        <v>85</v>
      </c>
      <c r="H19" s="315" t="str">
        <f t="shared" si="0"/>
        <v>TỐT</v>
      </c>
      <c r="I19" s="285">
        <v>85</v>
      </c>
      <c r="J19" s="315" t="str">
        <f t="shared" si="1"/>
        <v>TỐT</v>
      </c>
      <c r="K19" s="285">
        <f t="shared" si="2"/>
        <v>85</v>
      </c>
      <c r="L19" s="315" t="str">
        <f t="shared" si="3"/>
        <v>TỐT</v>
      </c>
      <c r="M19" s="286"/>
    </row>
    <row r="20" spans="1:13" ht="18" customHeight="1">
      <c r="A20" s="280">
        <v>10</v>
      </c>
      <c r="B20" s="404">
        <v>162143152</v>
      </c>
      <c r="C20" s="397" t="s">
        <v>286</v>
      </c>
      <c r="D20" s="398" t="s">
        <v>264</v>
      </c>
      <c r="E20" s="399" t="s">
        <v>287</v>
      </c>
      <c r="F20" s="385" t="s">
        <v>269</v>
      </c>
      <c r="G20" s="285">
        <v>85</v>
      </c>
      <c r="H20" s="315" t="str">
        <f t="shared" si="0"/>
        <v>TỐT</v>
      </c>
      <c r="I20" s="285">
        <v>85</v>
      </c>
      <c r="J20" s="315" t="str">
        <f t="shared" si="1"/>
        <v>TỐT</v>
      </c>
      <c r="K20" s="285">
        <f t="shared" si="2"/>
        <v>85</v>
      </c>
      <c r="L20" s="315" t="str">
        <f t="shared" si="3"/>
        <v>TỐT</v>
      </c>
      <c r="M20" s="286"/>
    </row>
    <row r="21" spans="1:13" ht="18" customHeight="1">
      <c r="A21" s="280">
        <v>11</v>
      </c>
      <c r="B21" s="404">
        <v>162524267</v>
      </c>
      <c r="C21" s="397" t="s">
        <v>302</v>
      </c>
      <c r="D21" s="398" t="s">
        <v>200</v>
      </c>
      <c r="E21" s="399" t="s">
        <v>161</v>
      </c>
      <c r="F21" s="385" t="s">
        <v>269</v>
      </c>
      <c r="G21" s="285">
        <v>98</v>
      </c>
      <c r="H21" s="315" t="str">
        <f t="shared" si="0"/>
        <v>X SẮC</v>
      </c>
      <c r="I21" s="285">
        <v>95</v>
      </c>
      <c r="J21" s="315" t="str">
        <f t="shared" si="1"/>
        <v>X SẮC</v>
      </c>
      <c r="K21" s="285">
        <f t="shared" si="2"/>
        <v>96.5</v>
      </c>
      <c r="L21" s="315" t="str">
        <f t="shared" si="3"/>
        <v>X SẮC</v>
      </c>
      <c r="M21" s="286"/>
    </row>
    <row r="22" spans="1:13" ht="18" customHeight="1">
      <c r="A22" s="280">
        <v>12</v>
      </c>
      <c r="B22" s="404">
        <v>162143153</v>
      </c>
      <c r="C22" s="397" t="s">
        <v>288</v>
      </c>
      <c r="D22" s="398" t="s">
        <v>112</v>
      </c>
      <c r="E22" s="399" t="s">
        <v>289</v>
      </c>
      <c r="F22" s="385" t="s">
        <v>269</v>
      </c>
      <c r="G22" s="285">
        <v>95</v>
      </c>
      <c r="H22" s="315" t="str">
        <f t="shared" si="0"/>
        <v>X SẮC</v>
      </c>
      <c r="I22" s="285">
        <v>98</v>
      </c>
      <c r="J22" s="315" t="str">
        <f t="shared" si="1"/>
        <v>X SẮC</v>
      </c>
      <c r="K22" s="285">
        <f t="shared" si="2"/>
        <v>96.5</v>
      </c>
      <c r="L22" s="315" t="str">
        <f t="shared" si="3"/>
        <v>X SẮC</v>
      </c>
      <c r="M22" s="286"/>
    </row>
    <row r="23" spans="1:13" ht="18" customHeight="1">
      <c r="A23" s="280">
        <v>13</v>
      </c>
      <c r="B23" s="404">
        <v>162143130</v>
      </c>
      <c r="C23" s="397" t="s">
        <v>279</v>
      </c>
      <c r="D23" s="398" t="s">
        <v>280</v>
      </c>
      <c r="E23" s="399" t="s">
        <v>281</v>
      </c>
      <c r="F23" s="385" t="s">
        <v>269</v>
      </c>
      <c r="G23" s="285">
        <v>92</v>
      </c>
      <c r="H23" s="315" t="str">
        <f t="shared" si="0"/>
        <v>X SẮC</v>
      </c>
      <c r="I23" s="285">
        <v>98</v>
      </c>
      <c r="J23" s="315" t="str">
        <f t="shared" si="1"/>
        <v>X SẮC</v>
      </c>
      <c r="K23" s="285">
        <f t="shared" si="2"/>
        <v>95</v>
      </c>
      <c r="L23" s="315" t="str">
        <f t="shared" si="3"/>
        <v>X SẮC</v>
      </c>
      <c r="M23" s="286"/>
    </row>
    <row r="24" spans="1:13" ht="18" customHeight="1">
      <c r="A24" s="280">
        <v>14</v>
      </c>
      <c r="B24" s="404">
        <v>162213290</v>
      </c>
      <c r="C24" s="397" t="s">
        <v>294</v>
      </c>
      <c r="D24" s="398" t="s">
        <v>295</v>
      </c>
      <c r="E24" s="399" t="s">
        <v>296</v>
      </c>
      <c r="F24" s="385" t="s">
        <v>269</v>
      </c>
      <c r="G24" s="285">
        <v>95</v>
      </c>
      <c r="H24" s="315" t="str">
        <f t="shared" si="0"/>
        <v>X SẮC</v>
      </c>
      <c r="I24" s="285">
        <v>98</v>
      </c>
      <c r="J24" s="315" t="str">
        <f t="shared" si="1"/>
        <v>X SẮC</v>
      </c>
      <c r="K24" s="285">
        <f t="shared" si="2"/>
        <v>96.5</v>
      </c>
      <c r="L24" s="315" t="str">
        <f t="shared" si="3"/>
        <v>X SẮC</v>
      </c>
      <c r="M24" s="286"/>
    </row>
    <row r="25" spans="1:13" ht="18" customHeight="1">
      <c r="A25" s="280">
        <v>15</v>
      </c>
      <c r="B25" s="404">
        <v>162143155</v>
      </c>
      <c r="C25" s="397" t="s">
        <v>184</v>
      </c>
      <c r="D25" s="398" t="s">
        <v>90</v>
      </c>
      <c r="E25" s="399" t="s">
        <v>290</v>
      </c>
      <c r="F25" s="385" t="s">
        <v>269</v>
      </c>
      <c r="G25" s="285">
        <v>98</v>
      </c>
      <c r="H25" s="315" t="str">
        <f t="shared" si="0"/>
        <v>X SẮC</v>
      </c>
      <c r="I25" s="285">
        <v>95</v>
      </c>
      <c r="J25" s="315" t="str">
        <f t="shared" si="1"/>
        <v>X SẮC</v>
      </c>
      <c r="K25" s="285">
        <f t="shared" si="2"/>
        <v>96.5</v>
      </c>
      <c r="L25" s="315" t="str">
        <f t="shared" si="3"/>
        <v>X SẮC</v>
      </c>
      <c r="M25" s="286"/>
    </row>
    <row r="26" spans="1:13" ht="18" customHeight="1">
      <c r="A26" s="280">
        <v>16</v>
      </c>
      <c r="B26" s="404">
        <v>162113030</v>
      </c>
      <c r="C26" s="397" t="s">
        <v>272</v>
      </c>
      <c r="D26" s="398" t="s">
        <v>273</v>
      </c>
      <c r="E26" s="399" t="s">
        <v>236</v>
      </c>
      <c r="F26" s="385" t="s">
        <v>269</v>
      </c>
      <c r="G26" s="285">
        <v>95</v>
      </c>
      <c r="H26" s="315" t="str">
        <f t="shared" si="0"/>
        <v>X SẮC</v>
      </c>
      <c r="I26" s="285">
        <v>95</v>
      </c>
      <c r="J26" s="315" t="str">
        <f t="shared" si="1"/>
        <v>X SẮC</v>
      </c>
      <c r="K26" s="285">
        <f t="shared" si="2"/>
        <v>95</v>
      </c>
      <c r="L26" s="315" t="str">
        <f t="shared" si="3"/>
        <v>X SẮC</v>
      </c>
      <c r="M26" s="286"/>
    </row>
    <row r="27" spans="1:13" ht="18" customHeight="1">
      <c r="A27" s="280">
        <v>17</v>
      </c>
      <c r="B27" s="404">
        <v>162346443</v>
      </c>
      <c r="C27" s="397" t="s">
        <v>197</v>
      </c>
      <c r="D27" s="398" t="s">
        <v>174</v>
      </c>
      <c r="E27" s="399" t="s">
        <v>299</v>
      </c>
      <c r="F27" s="385" t="s">
        <v>269</v>
      </c>
      <c r="G27" s="285">
        <v>83</v>
      </c>
      <c r="H27" s="315" t="str">
        <f t="shared" si="0"/>
        <v>TỐT</v>
      </c>
      <c r="I27" s="285">
        <v>88</v>
      </c>
      <c r="J27" s="315" t="str">
        <f t="shared" si="1"/>
        <v>TỐT</v>
      </c>
      <c r="K27" s="285">
        <f t="shared" si="2"/>
        <v>85.5</v>
      </c>
      <c r="L27" s="315" t="str">
        <f t="shared" si="3"/>
        <v>TỐT</v>
      </c>
      <c r="M27" s="286"/>
    </row>
    <row r="28" spans="1:13" ht="18" customHeight="1">
      <c r="A28" s="280">
        <v>18</v>
      </c>
      <c r="B28" s="404">
        <v>162146814</v>
      </c>
      <c r="C28" s="397" t="s">
        <v>291</v>
      </c>
      <c r="D28" s="398" t="s">
        <v>292</v>
      </c>
      <c r="E28" s="399" t="s">
        <v>227</v>
      </c>
      <c r="F28" s="385" t="s">
        <v>269</v>
      </c>
      <c r="G28" s="285">
        <v>92</v>
      </c>
      <c r="H28" s="315" t="str">
        <f t="shared" si="0"/>
        <v>X SẮC</v>
      </c>
      <c r="I28" s="285">
        <v>98</v>
      </c>
      <c r="J28" s="315" t="str">
        <f t="shared" si="1"/>
        <v>X SẮC</v>
      </c>
      <c r="K28" s="285">
        <f t="shared" si="2"/>
        <v>95</v>
      </c>
      <c r="L28" s="315" t="str">
        <f t="shared" si="3"/>
        <v>X SẮC</v>
      </c>
      <c r="M28" s="286"/>
    </row>
    <row r="29" spans="1:13" ht="18" customHeight="1">
      <c r="A29" s="280">
        <v>19</v>
      </c>
      <c r="B29" s="404">
        <v>162113031</v>
      </c>
      <c r="C29" s="397" t="s">
        <v>144</v>
      </c>
      <c r="D29" s="398" t="s">
        <v>274</v>
      </c>
      <c r="E29" s="399" t="s">
        <v>185</v>
      </c>
      <c r="F29" s="385" t="s">
        <v>269</v>
      </c>
      <c r="G29" s="285">
        <v>85</v>
      </c>
      <c r="H29" s="315" t="str">
        <f t="shared" si="0"/>
        <v>TỐT</v>
      </c>
      <c r="I29" s="285">
        <v>85</v>
      </c>
      <c r="J29" s="315" t="str">
        <f t="shared" si="1"/>
        <v>TỐT</v>
      </c>
      <c r="K29" s="285">
        <f t="shared" si="2"/>
        <v>85</v>
      </c>
      <c r="L29" s="315" t="str">
        <f t="shared" si="3"/>
        <v>TỐT</v>
      </c>
      <c r="M29" s="286"/>
    </row>
    <row r="30" spans="1:13" ht="18" customHeight="1">
      <c r="A30" s="280">
        <v>20</v>
      </c>
      <c r="B30" s="404">
        <v>162413958</v>
      </c>
      <c r="C30" s="397" t="s">
        <v>300</v>
      </c>
      <c r="D30" s="398" t="s">
        <v>42</v>
      </c>
      <c r="E30" s="399" t="s">
        <v>301</v>
      </c>
      <c r="F30" s="385" t="s">
        <v>269</v>
      </c>
      <c r="G30" s="285">
        <v>85</v>
      </c>
      <c r="H30" s="315" t="str">
        <f t="shared" si="0"/>
        <v>TỐT</v>
      </c>
      <c r="I30" s="285">
        <v>85</v>
      </c>
      <c r="J30" s="315" t="str">
        <f t="shared" si="1"/>
        <v>TỐT</v>
      </c>
      <c r="K30" s="326">
        <f t="shared" si="2"/>
        <v>85</v>
      </c>
      <c r="L30" s="327" t="str">
        <f t="shared" si="3"/>
        <v>TỐT</v>
      </c>
      <c r="M30" s="286"/>
    </row>
    <row r="31" spans="1:13" ht="18" customHeight="1">
      <c r="A31" s="298">
        <v>21</v>
      </c>
      <c r="B31" s="405">
        <v>162314789</v>
      </c>
      <c r="C31" s="400" t="s">
        <v>297</v>
      </c>
      <c r="D31" s="401" t="s">
        <v>298</v>
      </c>
      <c r="E31" s="402" t="s">
        <v>117</v>
      </c>
      <c r="F31" s="386" t="s">
        <v>269</v>
      </c>
      <c r="G31" s="296">
        <v>85</v>
      </c>
      <c r="H31" s="317" t="str">
        <f t="shared" si="0"/>
        <v>TỐT</v>
      </c>
      <c r="I31" s="296">
        <v>85</v>
      </c>
      <c r="J31" s="317" t="str">
        <f t="shared" si="1"/>
        <v>TỐT</v>
      </c>
      <c r="K31" s="296">
        <f t="shared" si="2"/>
        <v>85</v>
      </c>
      <c r="L31" s="317" t="str">
        <f t="shared" si="3"/>
        <v>TỐT</v>
      </c>
      <c r="M31" s="297"/>
    </row>
    <row r="32" spans="1:14" ht="11.25" customHeight="1">
      <c r="A32" s="318"/>
      <c r="B32" s="319"/>
      <c r="C32" s="319"/>
      <c r="D32" s="319"/>
      <c r="E32" s="319"/>
      <c r="F32" s="319"/>
      <c r="G32" s="320"/>
      <c r="H32" s="320"/>
      <c r="I32" s="320"/>
      <c r="J32" s="320"/>
      <c r="K32" s="320"/>
      <c r="L32" s="320"/>
      <c r="M32" s="320">
        <v>1</v>
      </c>
      <c r="N32" s="4"/>
    </row>
    <row r="33" spans="1:13" ht="16.5">
      <c r="A33" s="318"/>
      <c r="B33" s="318"/>
      <c r="C33" s="320"/>
      <c r="D33" s="320"/>
      <c r="E33" s="320"/>
      <c r="F33" s="320"/>
      <c r="G33" s="451" t="s">
        <v>2480</v>
      </c>
      <c r="H33" s="452"/>
      <c r="I33" s="453"/>
      <c r="J33" s="322"/>
      <c r="K33" s="451" t="s">
        <v>2483</v>
      </c>
      <c r="L33" s="452"/>
      <c r="M33" s="453"/>
    </row>
    <row r="34" spans="1:13" ht="16.5">
      <c r="A34" s="318"/>
      <c r="B34" s="318"/>
      <c r="C34" s="320"/>
      <c r="D34" s="320"/>
      <c r="E34" s="320"/>
      <c r="F34" s="320"/>
      <c r="G34" s="311" t="s">
        <v>2412</v>
      </c>
      <c r="H34" s="308" t="s">
        <v>2413</v>
      </c>
      <c r="I34" s="308" t="s">
        <v>4</v>
      </c>
      <c r="J34" s="309"/>
      <c r="K34" s="313" t="s">
        <v>2412</v>
      </c>
      <c r="L34" s="308" t="s">
        <v>2413</v>
      </c>
      <c r="M34" s="308" t="s">
        <v>4</v>
      </c>
    </row>
    <row r="35" spans="1:13" ht="15.75" customHeight="1">
      <c r="A35" s="318"/>
      <c r="B35" s="318"/>
      <c r="C35" s="320"/>
      <c r="D35" s="320"/>
      <c r="E35" s="320"/>
      <c r="F35" s="320"/>
      <c r="G35" s="311" t="s">
        <v>1522</v>
      </c>
      <c r="H35" s="308">
        <f>COUNTIF($J$11:$J$31,G35)</f>
        <v>11</v>
      </c>
      <c r="I35" s="312">
        <f>H35/$H$42</f>
        <v>0.5238095238095238</v>
      </c>
      <c r="J35" s="309"/>
      <c r="K35" s="313" t="s">
        <v>1522</v>
      </c>
      <c r="L35" s="308">
        <f>COUNTIF($L$11:$L$31,K35)</f>
        <v>11</v>
      </c>
      <c r="M35" s="312">
        <f>L35/$L$42</f>
        <v>0.5238095238095238</v>
      </c>
    </row>
    <row r="36" spans="1:13" ht="15.75" customHeight="1">
      <c r="A36" s="318"/>
      <c r="B36" s="318"/>
      <c r="C36" s="320"/>
      <c r="D36" s="320"/>
      <c r="E36" s="320"/>
      <c r="F36" s="320"/>
      <c r="G36" s="311" t="s">
        <v>1523</v>
      </c>
      <c r="H36" s="308">
        <f aca="true" t="shared" si="4" ref="H36:H41">COUNTIF($J$11:$J$31,G36)</f>
        <v>8</v>
      </c>
      <c r="I36" s="312">
        <f aca="true" t="shared" si="5" ref="I36:I42">H36/$H$42</f>
        <v>0.38095238095238093</v>
      </c>
      <c r="J36" s="309"/>
      <c r="K36" s="313" t="s">
        <v>1523</v>
      </c>
      <c r="L36" s="308">
        <f aca="true" t="shared" si="6" ref="L36:L41">COUNTIF($L$11:$L$31,K36)</f>
        <v>8</v>
      </c>
      <c r="M36" s="312">
        <f aca="true" t="shared" si="7" ref="M36:M42">L36/$L$42</f>
        <v>0.38095238095238093</v>
      </c>
    </row>
    <row r="37" spans="1:13" ht="15.75" customHeight="1">
      <c r="A37" s="318"/>
      <c r="B37" s="318"/>
      <c r="C37" s="320"/>
      <c r="D37" s="320"/>
      <c r="E37" s="320"/>
      <c r="F37" s="320"/>
      <c r="G37" s="311" t="s">
        <v>2414</v>
      </c>
      <c r="H37" s="308">
        <f t="shared" si="4"/>
        <v>0</v>
      </c>
      <c r="I37" s="312">
        <f t="shared" si="5"/>
        <v>0</v>
      </c>
      <c r="J37" s="309"/>
      <c r="K37" s="313" t="s">
        <v>2414</v>
      </c>
      <c r="L37" s="308">
        <f t="shared" si="6"/>
        <v>0</v>
      </c>
      <c r="M37" s="312">
        <f t="shared" si="7"/>
        <v>0</v>
      </c>
    </row>
    <row r="38" spans="1:13" ht="15.75" customHeight="1">
      <c r="A38" s="318"/>
      <c r="B38" s="318"/>
      <c r="C38" s="320"/>
      <c r="D38" s="320"/>
      <c r="E38" s="320"/>
      <c r="F38" s="320"/>
      <c r="G38" s="311" t="s">
        <v>2415</v>
      </c>
      <c r="H38" s="308">
        <f t="shared" si="4"/>
        <v>0</v>
      </c>
      <c r="I38" s="312">
        <f t="shared" si="5"/>
        <v>0</v>
      </c>
      <c r="J38" s="309"/>
      <c r="K38" s="313" t="s">
        <v>2415</v>
      </c>
      <c r="L38" s="308">
        <f t="shared" si="6"/>
        <v>0</v>
      </c>
      <c r="M38" s="312">
        <f t="shared" si="7"/>
        <v>0</v>
      </c>
    </row>
    <row r="39" spans="1:13" ht="15.75" customHeight="1">
      <c r="A39" s="318"/>
      <c r="B39" s="318"/>
      <c r="C39" s="320"/>
      <c r="D39" s="320"/>
      <c r="E39" s="320"/>
      <c r="F39" s="320"/>
      <c r="G39" s="311" t="s">
        <v>2416</v>
      </c>
      <c r="H39" s="308">
        <f t="shared" si="4"/>
        <v>0</v>
      </c>
      <c r="I39" s="312">
        <f t="shared" si="5"/>
        <v>0</v>
      </c>
      <c r="J39" s="309"/>
      <c r="K39" s="313" t="s">
        <v>2416</v>
      </c>
      <c r="L39" s="308">
        <f t="shared" si="6"/>
        <v>0</v>
      </c>
      <c r="M39" s="312">
        <f t="shared" si="7"/>
        <v>0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2481</v>
      </c>
      <c r="H40" s="308">
        <f t="shared" si="4"/>
        <v>0</v>
      </c>
      <c r="I40" s="312">
        <f t="shared" si="5"/>
        <v>0</v>
      </c>
      <c r="J40" s="309"/>
      <c r="K40" s="313" t="s">
        <v>2481</v>
      </c>
      <c r="L40" s="308">
        <f t="shared" si="6"/>
        <v>1</v>
      </c>
      <c r="M40" s="312">
        <f t="shared" si="7"/>
        <v>0.047619047619047616</v>
      </c>
    </row>
    <row r="41" spans="1:13" ht="15.75" customHeight="1">
      <c r="A41" s="318"/>
      <c r="B41" s="318"/>
      <c r="C41" s="320"/>
      <c r="D41" s="320"/>
      <c r="E41" s="320"/>
      <c r="F41" s="320"/>
      <c r="G41" s="311" t="s">
        <v>2418</v>
      </c>
      <c r="H41" s="308">
        <f t="shared" si="4"/>
        <v>2</v>
      </c>
      <c r="I41" s="312">
        <f t="shared" si="5"/>
        <v>0.09523809523809523</v>
      </c>
      <c r="J41" s="309"/>
      <c r="K41" s="313" t="s">
        <v>2418</v>
      </c>
      <c r="L41" s="308">
        <f t="shared" si="6"/>
        <v>1</v>
      </c>
      <c r="M41" s="312">
        <f t="shared" si="7"/>
        <v>0.047619047619047616</v>
      </c>
    </row>
    <row r="42" spans="1:13" ht="15.75" customHeight="1">
      <c r="A42" s="318"/>
      <c r="B42" s="318"/>
      <c r="C42" s="320"/>
      <c r="D42" s="320"/>
      <c r="E42" s="320"/>
      <c r="F42" s="320"/>
      <c r="G42" s="311" t="s">
        <v>2419</v>
      </c>
      <c r="H42" s="308">
        <f>SUM(H35:H41)</f>
        <v>21</v>
      </c>
      <c r="I42" s="312">
        <f t="shared" si="5"/>
        <v>1</v>
      </c>
      <c r="J42" s="309"/>
      <c r="K42" s="313" t="s">
        <v>2419</v>
      </c>
      <c r="L42" s="308">
        <f>SUM(L35:L41)</f>
        <v>21</v>
      </c>
      <c r="M42" s="312">
        <f t="shared" si="7"/>
        <v>1</v>
      </c>
    </row>
    <row r="43" spans="2:13" s="5" customFormat="1" ht="16.5">
      <c r="B43" s="2"/>
      <c r="F43" s="454" t="s">
        <v>2494</v>
      </c>
      <c r="G43" s="454"/>
      <c r="H43" s="454"/>
      <c r="I43" s="454"/>
      <c r="J43" s="454"/>
      <c r="K43" s="454"/>
      <c r="L43" s="454"/>
      <c r="M43" s="454"/>
    </row>
    <row r="44" spans="1:14" s="7" customFormat="1" ht="16.5">
      <c r="A44" s="430" t="s">
        <v>5</v>
      </c>
      <c r="B44" s="430"/>
      <c r="C44" s="430"/>
      <c r="D44" s="430"/>
      <c r="E44" s="430"/>
      <c r="F44" s="430"/>
      <c r="G44" s="449" t="s">
        <v>2420</v>
      </c>
      <c r="H44" s="449"/>
      <c r="I44" s="449"/>
      <c r="J44" s="449"/>
      <c r="K44" s="449"/>
      <c r="L44" s="449"/>
      <c r="M44" s="449"/>
      <c r="N44" s="5"/>
    </row>
    <row r="45" spans="1:14" ht="16.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8" spans="1:13" ht="16.5">
      <c r="A48" s="430" t="s">
        <v>2463</v>
      </c>
      <c r="B48" s="430"/>
      <c r="C48" s="430"/>
      <c r="G48" s="449" t="s">
        <v>2462</v>
      </c>
      <c r="H48" s="449"/>
      <c r="I48" s="449"/>
      <c r="J48" s="449"/>
      <c r="K48" s="449"/>
      <c r="L48" s="449"/>
      <c r="M48" s="449"/>
    </row>
  </sheetData>
  <sheetProtection/>
  <mergeCells count="25">
    <mergeCell ref="E3:M3"/>
    <mergeCell ref="E9:E10"/>
    <mergeCell ref="F9:F10"/>
    <mergeCell ref="A8:M8"/>
    <mergeCell ref="I9:J9"/>
    <mergeCell ref="K9:L9"/>
    <mergeCell ref="A48:C48"/>
    <mergeCell ref="G48:M48"/>
    <mergeCell ref="A44:C44"/>
    <mergeCell ref="B9:B10"/>
    <mergeCell ref="D44:F44"/>
    <mergeCell ref="A2:D2"/>
    <mergeCell ref="A3:D3"/>
    <mergeCell ref="A5:N5"/>
    <mergeCell ref="A6:N6"/>
    <mergeCell ref="E2:M2"/>
    <mergeCell ref="G44:M44"/>
    <mergeCell ref="M9:M10"/>
    <mergeCell ref="G9:H9"/>
    <mergeCell ref="A7:N7"/>
    <mergeCell ref="A9:A10"/>
    <mergeCell ref="C9:D10"/>
    <mergeCell ref="G33:I33"/>
    <mergeCell ref="K33:M33"/>
    <mergeCell ref="F43:M43"/>
  </mergeCells>
  <conditionalFormatting sqref="G11:G31">
    <cfRule type="cellIs" priority="3" dxfId="0" operator="equal" stopIfTrue="1">
      <formula>0</formula>
    </cfRule>
  </conditionalFormatting>
  <conditionalFormatting sqref="I11:I31">
    <cfRule type="cellIs" priority="2" dxfId="0" operator="equal" stopIfTrue="1">
      <formula>0</formula>
    </cfRule>
  </conditionalFormatting>
  <conditionalFormatting sqref="K11:K31">
    <cfRule type="cellIs" priority="1" dxfId="0" operator="equal" stopIfTrue="1">
      <formula>0</formula>
    </cfRule>
  </conditionalFormatting>
  <printOptions/>
  <pageMargins left="0.2" right="0.17" top="0.32" bottom="0.23" header="0.36" footer="0.2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46"/>
  <sheetViews>
    <sheetView zoomScale="75" zoomScaleNormal="75" zoomScalePageLayoutView="0" workbookViewId="0" topLeftCell="A16">
      <selection activeCell="K31" sqref="K31:M31"/>
    </sheetView>
  </sheetViews>
  <sheetFormatPr defaultColWidth="9.140625" defaultRowHeight="12.75"/>
  <cols>
    <col min="1" max="1" width="4.28125" style="2" customWidth="1"/>
    <col min="2" max="2" width="9.8515625" style="2" customWidth="1"/>
    <col min="3" max="3" width="14.7109375" style="2" customWidth="1"/>
    <col min="4" max="4" width="6.28125" style="2" customWidth="1"/>
    <col min="5" max="5" width="9.00390625" style="2" customWidth="1"/>
    <col min="6" max="6" width="11.28125" style="2" customWidth="1"/>
    <col min="7" max="7" width="7.00390625" style="2" customWidth="1"/>
    <col min="8" max="8" width="6.140625" style="2" customWidth="1"/>
    <col min="9" max="9" width="6.7109375" style="2" customWidth="1"/>
    <col min="10" max="10" width="6.00390625" style="2" customWidth="1"/>
    <col min="11" max="12" width="5.8515625" style="2" customWidth="1"/>
    <col min="13" max="13" width="7.00390625" style="2" customWidth="1"/>
    <col min="14" max="14" width="10.28125" style="2" customWidth="1"/>
    <col min="15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40.5" customHeight="1">
      <c r="A10" s="447"/>
      <c r="B10" s="450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13" ht="20.25" customHeight="1">
      <c r="A11" s="273">
        <v>1</v>
      </c>
      <c r="B11" s="387">
        <v>162123033</v>
      </c>
      <c r="C11" s="274" t="s">
        <v>230</v>
      </c>
      <c r="D11" s="381" t="s">
        <v>93</v>
      </c>
      <c r="E11" s="276" t="s">
        <v>231</v>
      </c>
      <c r="F11" s="384" t="s">
        <v>232</v>
      </c>
      <c r="G11" s="278">
        <v>85</v>
      </c>
      <c r="H11" s="314" t="str">
        <f aca="true" t="shared" si="0" ref="H11:L29">IF(G11&gt;=90,"X SẮC",IF(G11&gt;=80,"TỐT",IF(G11&gt;=70,"KHÁ",IF(G11&gt;=60,"TB KHÁ",IF(G11&gt;=50,"T. BÌNH",IF(G11&gt;=40,"YẾU","KÉM"))))))</f>
        <v>TỐT</v>
      </c>
      <c r="I11" s="278">
        <v>85</v>
      </c>
      <c r="J11" s="314" t="str">
        <f t="shared" si="0"/>
        <v>TỐT</v>
      </c>
      <c r="K11" s="278">
        <f>(G11+I11)/2</f>
        <v>85</v>
      </c>
      <c r="L11" s="314" t="str">
        <f t="shared" si="0"/>
        <v>TỐT</v>
      </c>
      <c r="M11" s="279"/>
    </row>
    <row r="12" spans="1:13" ht="20.25" customHeight="1">
      <c r="A12" s="280">
        <v>2</v>
      </c>
      <c r="B12" s="404">
        <v>162123034</v>
      </c>
      <c r="C12" s="397" t="s">
        <v>192</v>
      </c>
      <c r="D12" s="398" t="s">
        <v>93</v>
      </c>
      <c r="E12" s="399" t="s">
        <v>233</v>
      </c>
      <c r="F12" s="385" t="s">
        <v>232</v>
      </c>
      <c r="G12" s="285">
        <v>0</v>
      </c>
      <c r="H12" s="315" t="str">
        <f t="shared" si="0"/>
        <v>KÉM</v>
      </c>
      <c r="I12" s="285">
        <v>0</v>
      </c>
      <c r="J12" s="315" t="str">
        <f t="shared" si="0"/>
        <v>KÉM</v>
      </c>
      <c r="K12" s="285">
        <f aca="true" t="shared" si="1" ref="K12:K29">(G12+I12)/2</f>
        <v>0</v>
      </c>
      <c r="L12" s="315" t="str">
        <f t="shared" si="0"/>
        <v>KÉM</v>
      </c>
      <c r="M12" s="286" t="s">
        <v>1954</v>
      </c>
    </row>
    <row r="13" spans="1:13" ht="20.25" customHeight="1">
      <c r="A13" s="280">
        <v>3</v>
      </c>
      <c r="B13" s="404">
        <v>162123052</v>
      </c>
      <c r="C13" s="397" t="s">
        <v>234</v>
      </c>
      <c r="D13" s="398" t="s">
        <v>235</v>
      </c>
      <c r="E13" s="399" t="s">
        <v>236</v>
      </c>
      <c r="F13" s="385" t="s">
        <v>232</v>
      </c>
      <c r="G13" s="285">
        <v>95</v>
      </c>
      <c r="H13" s="315" t="str">
        <f t="shared" si="0"/>
        <v>X SẮC</v>
      </c>
      <c r="I13" s="285">
        <v>100</v>
      </c>
      <c r="J13" s="315" t="str">
        <f t="shared" si="0"/>
        <v>X SẮC</v>
      </c>
      <c r="K13" s="285">
        <f t="shared" si="1"/>
        <v>97.5</v>
      </c>
      <c r="L13" s="315" t="str">
        <f t="shared" si="0"/>
        <v>X SẮC</v>
      </c>
      <c r="M13" s="286"/>
    </row>
    <row r="14" spans="1:13" ht="20.25" customHeight="1">
      <c r="A14" s="280">
        <v>4</v>
      </c>
      <c r="B14" s="404">
        <v>162123054</v>
      </c>
      <c r="C14" s="397" t="s">
        <v>237</v>
      </c>
      <c r="D14" s="398" t="s">
        <v>195</v>
      </c>
      <c r="E14" s="399" t="s">
        <v>238</v>
      </c>
      <c r="F14" s="385" t="s">
        <v>232</v>
      </c>
      <c r="G14" s="285">
        <v>85</v>
      </c>
      <c r="H14" s="315" t="str">
        <f t="shared" si="0"/>
        <v>TỐT</v>
      </c>
      <c r="I14" s="285">
        <v>90</v>
      </c>
      <c r="J14" s="315" t="str">
        <f t="shared" si="0"/>
        <v>X SẮC</v>
      </c>
      <c r="K14" s="285">
        <f t="shared" si="1"/>
        <v>87.5</v>
      </c>
      <c r="L14" s="315" t="str">
        <f t="shared" si="0"/>
        <v>TỐT</v>
      </c>
      <c r="M14" s="286"/>
    </row>
    <row r="15" spans="1:13" ht="20.25" customHeight="1">
      <c r="A15" s="280">
        <v>5</v>
      </c>
      <c r="B15" s="404">
        <v>162123057</v>
      </c>
      <c r="C15" s="397" t="s">
        <v>239</v>
      </c>
      <c r="D15" s="398" t="s">
        <v>112</v>
      </c>
      <c r="E15" s="399" t="s">
        <v>240</v>
      </c>
      <c r="F15" s="385" t="s">
        <v>232</v>
      </c>
      <c r="G15" s="285">
        <v>0</v>
      </c>
      <c r="H15" s="315" t="str">
        <f t="shared" si="0"/>
        <v>KÉM</v>
      </c>
      <c r="I15" s="285">
        <v>0</v>
      </c>
      <c r="J15" s="315" t="str">
        <f t="shared" si="0"/>
        <v>KÉM</v>
      </c>
      <c r="K15" s="285">
        <f t="shared" si="1"/>
        <v>0</v>
      </c>
      <c r="L15" s="315" t="str">
        <f t="shared" si="0"/>
        <v>KÉM</v>
      </c>
      <c r="M15" s="286" t="s">
        <v>1954</v>
      </c>
    </row>
    <row r="16" spans="1:13" ht="20.25" customHeight="1">
      <c r="A16" s="280">
        <v>6</v>
      </c>
      <c r="B16" s="404">
        <v>162123085</v>
      </c>
      <c r="C16" s="397" t="s">
        <v>241</v>
      </c>
      <c r="D16" s="398" t="s">
        <v>223</v>
      </c>
      <c r="E16" s="399" t="s">
        <v>242</v>
      </c>
      <c r="F16" s="385" t="s">
        <v>232</v>
      </c>
      <c r="G16" s="285">
        <v>85</v>
      </c>
      <c r="H16" s="315" t="str">
        <f t="shared" si="0"/>
        <v>TỐT</v>
      </c>
      <c r="I16" s="285">
        <v>80</v>
      </c>
      <c r="J16" s="315" t="str">
        <f t="shared" si="0"/>
        <v>TỐT</v>
      </c>
      <c r="K16" s="285">
        <f t="shared" si="1"/>
        <v>82.5</v>
      </c>
      <c r="L16" s="315" t="str">
        <f t="shared" si="0"/>
        <v>TỐT</v>
      </c>
      <c r="M16" s="286"/>
    </row>
    <row r="17" spans="1:13" ht="20.25" customHeight="1">
      <c r="A17" s="280">
        <v>7</v>
      </c>
      <c r="B17" s="404">
        <v>162123086</v>
      </c>
      <c r="C17" s="397" t="s">
        <v>243</v>
      </c>
      <c r="D17" s="398" t="s">
        <v>104</v>
      </c>
      <c r="E17" s="399" t="s">
        <v>244</v>
      </c>
      <c r="F17" s="385" t="s">
        <v>232</v>
      </c>
      <c r="G17" s="285">
        <v>85</v>
      </c>
      <c r="H17" s="315" t="str">
        <f t="shared" si="0"/>
        <v>TỐT</v>
      </c>
      <c r="I17" s="285">
        <v>95</v>
      </c>
      <c r="J17" s="315" t="str">
        <f t="shared" si="0"/>
        <v>X SẮC</v>
      </c>
      <c r="K17" s="285">
        <f t="shared" si="1"/>
        <v>90</v>
      </c>
      <c r="L17" s="315" t="str">
        <f t="shared" si="0"/>
        <v>X SẮC</v>
      </c>
      <c r="M17" s="286"/>
    </row>
    <row r="18" spans="1:13" ht="20.25" customHeight="1">
      <c r="A18" s="280">
        <v>8</v>
      </c>
      <c r="B18" s="404">
        <v>162123087</v>
      </c>
      <c r="C18" s="397" t="s">
        <v>245</v>
      </c>
      <c r="D18" s="398" t="s">
        <v>99</v>
      </c>
      <c r="E18" s="399" t="s">
        <v>246</v>
      </c>
      <c r="F18" s="385" t="s">
        <v>232</v>
      </c>
      <c r="G18" s="285">
        <v>90</v>
      </c>
      <c r="H18" s="315" t="str">
        <f t="shared" si="0"/>
        <v>X SẮC</v>
      </c>
      <c r="I18" s="285">
        <v>90</v>
      </c>
      <c r="J18" s="315" t="str">
        <f t="shared" si="0"/>
        <v>X SẮC</v>
      </c>
      <c r="K18" s="285">
        <f t="shared" si="1"/>
        <v>90</v>
      </c>
      <c r="L18" s="315" t="str">
        <f t="shared" si="0"/>
        <v>X SẮC</v>
      </c>
      <c r="M18" s="286"/>
    </row>
    <row r="19" spans="1:13" ht="20.25" customHeight="1">
      <c r="A19" s="280">
        <v>9</v>
      </c>
      <c r="B19" s="404">
        <v>162123088</v>
      </c>
      <c r="C19" s="397" t="s">
        <v>247</v>
      </c>
      <c r="D19" s="398" t="s">
        <v>248</v>
      </c>
      <c r="E19" s="399" t="s">
        <v>249</v>
      </c>
      <c r="F19" s="385" t="s">
        <v>232</v>
      </c>
      <c r="G19" s="285">
        <v>100</v>
      </c>
      <c r="H19" s="315" t="str">
        <f t="shared" si="0"/>
        <v>X SẮC</v>
      </c>
      <c r="I19" s="285">
        <v>95</v>
      </c>
      <c r="J19" s="315" t="str">
        <f t="shared" si="0"/>
        <v>X SẮC</v>
      </c>
      <c r="K19" s="285">
        <f t="shared" si="1"/>
        <v>97.5</v>
      </c>
      <c r="L19" s="315" t="str">
        <f t="shared" si="0"/>
        <v>X SẮC</v>
      </c>
      <c r="M19" s="286"/>
    </row>
    <row r="20" spans="1:13" ht="20.25" customHeight="1">
      <c r="A20" s="280">
        <v>10</v>
      </c>
      <c r="B20" s="404">
        <v>162123089</v>
      </c>
      <c r="C20" s="397" t="s">
        <v>250</v>
      </c>
      <c r="D20" s="398" t="s">
        <v>235</v>
      </c>
      <c r="E20" s="399" t="s">
        <v>251</v>
      </c>
      <c r="F20" s="385" t="s">
        <v>232</v>
      </c>
      <c r="G20" s="285">
        <v>90</v>
      </c>
      <c r="H20" s="315" t="str">
        <f t="shared" si="0"/>
        <v>X SẮC</v>
      </c>
      <c r="I20" s="285">
        <v>95</v>
      </c>
      <c r="J20" s="315" t="str">
        <f t="shared" si="0"/>
        <v>X SẮC</v>
      </c>
      <c r="K20" s="285">
        <f t="shared" si="1"/>
        <v>92.5</v>
      </c>
      <c r="L20" s="315" t="str">
        <f t="shared" si="0"/>
        <v>X SẮC</v>
      </c>
      <c r="M20" s="286"/>
    </row>
    <row r="21" spans="1:13" ht="20.25" customHeight="1">
      <c r="A21" s="280">
        <v>11</v>
      </c>
      <c r="B21" s="404">
        <v>162123090</v>
      </c>
      <c r="C21" s="397" t="s">
        <v>252</v>
      </c>
      <c r="D21" s="398" t="s">
        <v>198</v>
      </c>
      <c r="E21" s="399" t="s">
        <v>253</v>
      </c>
      <c r="F21" s="385" t="s">
        <v>232</v>
      </c>
      <c r="G21" s="285">
        <v>85</v>
      </c>
      <c r="H21" s="315" t="str">
        <f t="shared" si="0"/>
        <v>TỐT</v>
      </c>
      <c r="I21" s="285">
        <v>90</v>
      </c>
      <c r="J21" s="315" t="str">
        <f t="shared" si="0"/>
        <v>X SẮC</v>
      </c>
      <c r="K21" s="285">
        <f t="shared" si="1"/>
        <v>87.5</v>
      </c>
      <c r="L21" s="315" t="str">
        <f t="shared" si="0"/>
        <v>TỐT</v>
      </c>
      <c r="M21" s="286"/>
    </row>
    <row r="22" spans="1:13" ht="20.25" customHeight="1">
      <c r="A22" s="280">
        <v>12</v>
      </c>
      <c r="B22" s="404">
        <v>162123094</v>
      </c>
      <c r="C22" s="397" t="s">
        <v>100</v>
      </c>
      <c r="D22" s="398" t="s">
        <v>254</v>
      </c>
      <c r="E22" s="399" t="s">
        <v>255</v>
      </c>
      <c r="F22" s="385" t="s">
        <v>232</v>
      </c>
      <c r="G22" s="285">
        <v>78</v>
      </c>
      <c r="H22" s="315" t="str">
        <f t="shared" si="0"/>
        <v>KHÁ</v>
      </c>
      <c r="I22" s="285">
        <v>95</v>
      </c>
      <c r="J22" s="315" t="str">
        <f t="shared" si="0"/>
        <v>X SẮC</v>
      </c>
      <c r="K22" s="285">
        <f t="shared" si="1"/>
        <v>86.5</v>
      </c>
      <c r="L22" s="315" t="str">
        <f t="shared" si="0"/>
        <v>TỐT</v>
      </c>
      <c r="M22" s="286"/>
    </row>
    <row r="23" spans="1:13" ht="20.25" customHeight="1">
      <c r="A23" s="280">
        <v>13</v>
      </c>
      <c r="B23" s="404">
        <v>162123095</v>
      </c>
      <c r="C23" s="397" t="s">
        <v>83</v>
      </c>
      <c r="D23" s="398" t="s">
        <v>90</v>
      </c>
      <c r="E23" s="399" t="s">
        <v>256</v>
      </c>
      <c r="F23" s="385" t="s">
        <v>232</v>
      </c>
      <c r="G23" s="285">
        <v>88</v>
      </c>
      <c r="H23" s="315" t="str">
        <f t="shared" si="0"/>
        <v>TỐT</v>
      </c>
      <c r="I23" s="285">
        <v>88</v>
      </c>
      <c r="J23" s="315" t="str">
        <f t="shared" si="0"/>
        <v>TỐT</v>
      </c>
      <c r="K23" s="285">
        <f t="shared" si="1"/>
        <v>88</v>
      </c>
      <c r="L23" s="315" t="str">
        <f t="shared" si="0"/>
        <v>TỐT</v>
      </c>
      <c r="M23" s="286"/>
    </row>
    <row r="24" spans="1:13" ht="20.25" customHeight="1">
      <c r="A24" s="280">
        <v>14</v>
      </c>
      <c r="B24" s="404">
        <v>162123096</v>
      </c>
      <c r="C24" s="397" t="s">
        <v>257</v>
      </c>
      <c r="D24" s="398" t="s">
        <v>212</v>
      </c>
      <c r="E24" s="399" t="s">
        <v>258</v>
      </c>
      <c r="F24" s="385" t="s">
        <v>232</v>
      </c>
      <c r="G24" s="285">
        <v>88</v>
      </c>
      <c r="H24" s="315" t="str">
        <f t="shared" si="0"/>
        <v>TỐT</v>
      </c>
      <c r="I24" s="285">
        <v>88</v>
      </c>
      <c r="J24" s="315" t="str">
        <f t="shared" si="0"/>
        <v>TỐT</v>
      </c>
      <c r="K24" s="285">
        <f t="shared" si="1"/>
        <v>88</v>
      </c>
      <c r="L24" s="315" t="str">
        <f t="shared" si="0"/>
        <v>TỐT</v>
      </c>
      <c r="M24" s="286"/>
    </row>
    <row r="25" spans="1:13" ht="20.25" customHeight="1">
      <c r="A25" s="280">
        <v>15</v>
      </c>
      <c r="B25" s="404">
        <v>162123097</v>
      </c>
      <c r="C25" s="397" t="s">
        <v>259</v>
      </c>
      <c r="D25" s="398" t="s">
        <v>260</v>
      </c>
      <c r="E25" s="399" t="s">
        <v>217</v>
      </c>
      <c r="F25" s="385" t="s">
        <v>232</v>
      </c>
      <c r="G25" s="285">
        <v>85</v>
      </c>
      <c r="H25" s="315" t="str">
        <f t="shared" si="0"/>
        <v>TỐT</v>
      </c>
      <c r="I25" s="285">
        <v>85</v>
      </c>
      <c r="J25" s="315" t="str">
        <f t="shared" si="0"/>
        <v>TỐT</v>
      </c>
      <c r="K25" s="285">
        <f t="shared" si="1"/>
        <v>85</v>
      </c>
      <c r="L25" s="315" t="str">
        <f t="shared" si="0"/>
        <v>TỐT</v>
      </c>
      <c r="M25" s="286"/>
    </row>
    <row r="26" spans="1:13" ht="20.25" customHeight="1">
      <c r="A26" s="280">
        <v>16</v>
      </c>
      <c r="B26" s="404">
        <v>162126704</v>
      </c>
      <c r="C26" s="397" t="s">
        <v>261</v>
      </c>
      <c r="D26" s="398" t="s">
        <v>213</v>
      </c>
      <c r="E26" s="399" t="s">
        <v>262</v>
      </c>
      <c r="F26" s="385" t="s">
        <v>232</v>
      </c>
      <c r="G26" s="285">
        <v>88</v>
      </c>
      <c r="H26" s="315" t="str">
        <f t="shared" si="0"/>
        <v>TỐT</v>
      </c>
      <c r="I26" s="285">
        <v>88</v>
      </c>
      <c r="J26" s="315" t="str">
        <f t="shared" si="0"/>
        <v>TỐT</v>
      </c>
      <c r="K26" s="285">
        <f t="shared" si="1"/>
        <v>88</v>
      </c>
      <c r="L26" s="315" t="str">
        <f t="shared" si="0"/>
        <v>TỐT</v>
      </c>
      <c r="M26" s="286"/>
    </row>
    <row r="27" spans="1:13" ht="20.25" customHeight="1">
      <c r="A27" s="280">
        <v>17</v>
      </c>
      <c r="B27" s="404">
        <v>162133103</v>
      </c>
      <c r="C27" s="397" t="s">
        <v>263</v>
      </c>
      <c r="D27" s="398" t="s">
        <v>264</v>
      </c>
      <c r="E27" s="399" t="s">
        <v>242</v>
      </c>
      <c r="F27" s="385" t="s">
        <v>232</v>
      </c>
      <c r="G27" s="285">
        <v>60</v>
      </c>
      <c r="H27" s="315" t="str">
        <f t="shared" si="0"/>
        <v>TB KHÁ</v>
      </c>
      <c r="I27" s="285">
        <v>90</v>
      </c>
      <c r="J27" s="315" t="str">
        <f t="shared" si="0"/>
        <v>X SẮC</v>
      </c>
      <c r="K27" s="285">
        <f t="shared" si="1"/>
        <v>75</v>
      </c>
      <c r="L27" s="315" t="str">
        <f t="shared" si="0"/>
        <v>KHÁ</v>
      </c>
      <c r="M27" s="286"/>
    </row>
    <row r="28" spans="1:13" ht="20.25" customHeight="1">
      <c r="A28" s="280">
        <v>18</v>
      </c>
      <c r="B28" s="404">
        <v>162163204</v>
      </c>
      <c r="C28" s="397" t="s">
        <v>39</v>
      </c>
      <c r="D28" s="398" t="s">
        <v>111</v>
      </c>
      <c r="E28" s="399" t="s">
        <v>258</v>
      </c>
      <c r="F28" s="385" t="s">
        <v>232</v>
      </c>
      <c r="G28" s="285">
        <v>80</v>
      </c>
      <c r="H28" s="315" t="str">
        <f t="shared" si="0"/>
        <v>TỐT</v>
      </c>
      <c r="I28" s="285">
        <v>85</v>
      </c>
      <c r="J28" s="327" t="str">
        <f t="shared" si="0"/>
        <v>TỐT</v>
      </c>
      <c r="K28" s="285">
        <f t="shared" si="1"/>
        <v>82.5</v>
      </c>
      <c r="L28" s="315" t="str">
        <f t="shared" si="0"/>
        <v>TỐT</v>
      </c>
      <c r="M28" s="286"/>
    </row>
    <row r="29" spans="1:13" ht="20.25" customHeight="1">
      <c r="A29" s="298">
        <v>19</v>
      </c>
      <c r="B29" s="405">
        <v>162524218</v>
      </c>
      <c r="C29" s="400" t="s">
        <v>265</v>
      </c>
      <c r="D29" s="401" t="s">
        <v>248</v>
      </c>
      <c r="E29" s="402" t="s">
        <v>266</v>
      </c>
      <c r="F29" s="386" t="s">
        <v>232</v>
      </c>
      <c r="G29" s="296">
        <v>75</v>
      </c>
      <c r="H29" s="317" t="str">
        <f t="shared" si="0"/>
        <v>KHÁ</v>
      </c>
      <c r="I29" s="296">
        <v>80</v>
      </c>
      <c r="J29" s="317" t="str">
        <f t="shared" si="0"/>
        <v>TỐT</v>
      </c>
      <c r="K29" s="296">
        <f t="shared" si="1"/>
        <v>77.5</v>
      </c>
      <c r="L29" s="317" t="str">
        <f t="shared" si="0"/>
        <v>KHÁ</v>
      </c>
      <c r="M29" s="297"/>
    </row>
    <row r="30" spans="1:14" ht="11.25" customHeight="1">
      <c r="A30" s="318"/>
      <c r="B30" s="319"/>
      <c r="C30" s="319"/>
      <c r="D30" s="319"/>
      <c r="E30" s="319"/>
      <c r="F30" s="319"/>
      <c r="G30" s="320"/>
      <c r="H30" s="320"/>
      <c r="I30" s="320"/>
      <c r="J30" s="320"/>
      <c r="K30" s="320"/>
      <c r="L30" s="320"/>
      <c r="M30" s="320">
        <v>2</v>
      </c>
      <c r="N30" s="4"/>
    </row>
    <row r="31" spans="1:13" ht="16.5">
      <c r="A31" s="318"/>
      <c r="B31" s="318"/>
      <c r="C31" s="320"/>
      <c r="D31" s="320"/>
      <c r="E31" s="320"/>
      <c r="F31" s="320"/>
      <c r="G31" s="451" t="s">
        <v>2480</v>
      </c>
      <c r="H31" s="452"/>
      <c r="I31" s="453"/>
      <c r="J31" s="322"/>
      <c r="K31" s="451" t="s">
        <v>2482</v>
      </c>
      <c r="L31" s="452"/>
      <c r="M31" s="453"/>
    </row>
    <row r="32" spans="1:13" ht="16.5">
      <c r="A32" s="318"/>
      <c r="B32" s="318"/>
      <c r="C32" s="320"/>
      <c r="D32" s="320"/>
      <c r="E32" s="320"/>
      <c r="F32" s="320"/>
      <c r="G32" s="311" t="s">
        <v>2412</v>
      </c>
      <c r="H32" s="308" t="s">
        <v>2413</v>
      </c>
      <c r="I32" s="308" t="s">
        <v>4</v>
      </c>
      <c r="J32" s="309"/>
      <c r="K32" s="313" t="s">
        <v>2412</v>
      </c>
      <c r="L32" s="308" t="s">
        <v>2413</v>
      </c>
      <c r="M32" s="308" t="s">
        <v>4</v>
      </c>
    </row>
    <row r="33" spans="1:13" ht="15.75" customHeight="1">
      <c r="A33" s="318"/>
      <c r="B33" s="318"/>
      <c r="C33" s="320"/>
      <c r="D33" s="320"/>
      <c r="E33" s="320"/>
      <c r="F33" s="320"/>
      <c r="G33" s="311" t="s">
        <v>1522</v>
      </c>
      <c r="H33" s="308">
        <f>COUNTIF($J$11:$J$29,G33)</f>
        <v>9</v>
      </c>
      <c r="I33" s="312">
        <f>H33/$H$40</f>
        <v>0.47368421052631576</v>
      </c>
      <c r="J33" s="309"/>
      <c r="K33" s="313" t="s">
        <v>1522</v>
      </c>
      <c r="L33" s="308">
        <f>COUNTIF($L$11:$L$29,K33)</f>
        <v>5</v>
      </c>
      <c r="M33" s="312">
        <f>L33/$L$40</f>
        <v>0.2631578947368421</v>
      </c>
    </row>
    <row r="34" spans="1:13" ht="15.75" customHeight="1">
      <c r="A34" s="318"/>
      <c r="B34" s="318"/>
      <c r="C34" s="320"/>
      <c r="D34" s="320"/>
      <c r="E34" s="320"/>
      <c r="F34" s="320"/>
      <c r="G34" s="311" t="s">
        <v>1523</v>
      </c>
      <c r="H34" s="308">
        <f aca="true" t="shared" si="2" ref="H34:H39">COUNTIF($J$11:$J$29,G34)</f>
        <v>8</v>
      </c>
      <c r="I34" s="312">
        <f aca="true" t="shared" si="3" ref="I34:I40">H34/$H$40</f>
        <v>0.42105263157894735</v>
      </c>
      <c r="J34" s="309"/>
      <c r="K34" s="313" t="s">
        <v>1523</v>
      </c>
      <c r="L34" s="308">
        <f aca="true" t="shared" si="4" ref="L34:L39">COUNTIF($L$11:$L$29,K34)</f>
        <v>10</v>
      </c>
      <c r="M34" s="312">
        <f aca="true" t="shared" si="5" ref="M34:M40">L34/$L$40</f>
        <v>0.5263157894736842</v>
      </c>
    </row>
    <row r="35" spans="1:13" ht="15.75" customHeight="1">
      <c r="A35" s="318"/>
      <c r="B35" s="318"/>
      <c r="C35" s="320"/>
      <c r="D35" s="320"/>
      <c r="E35" s="320"/>
      <c r="F35" s="320"/>
      <c r="G35" s="311" t="s">
        <v>2414</v>
      </c>
      <c r="H35" s="308">
        <f t="shared" si="2"/>
        <v>0</v>
      </c>
      <c r="I35" s="312">
        <f t="shared" si="3"/>
        <v>0</v>
      </c>
      <c r="J35" s="309"/>
      <c r="K35" s="313" t="s">
        <v>2414</v>
      </c>
      <c r="L35" s="308">
        <f t="shared" si="4"/>
        <v>2</v>
      </c>
      <c r="M35" s="312">
        <f t="shared" si="5"/>
        <v>0.10526315789473684</v>
      </c>
    </row>
    <row r="36" spans="1:13" ht="15.75" customHeight="1">
      <c r="A36" s="318"/>
      <c r="B36" s="318"/>
      <c r="C36" s="320"/>
      <c r="D36" s="320"/>
      <c r="E36" s="320"/>
      <c r="F36" s="320"/>
      <c r="G36" s="311" t="s">
        <v>2415</v>
      </c>
      <c r="H36" s="308">
        <f t="shared" si="2"/>
        <v>0</v>
      </c>
      <c r="I36" s="312">
        <f t="shared" si="3"/>
        <v>0</v>
      </c>
      <c r="J36" s="309"/>
      <c r="K36" s="313" t="s">
        <v>2415</v>
      </c>
      <c r="L36" s="308">
        <f t="shared" si="4"/>
        <v>0</v>
      </c>
      <c r="M36" s="312">
        <f t="shared" si="5"/>
        <v>0</v>
      </c>
    </row>
    <row r="37" spans="1:13" ht="15.75" customHeight="1">
      <c r="A37" s="318"/>
      <c r="B37" s="318"/>
      <c r="C37" s="320"/>
      <c r="D37" s="320"/>
      <c r="E37" s="320"/>
      <c r="F37" s="320"/>
      <c r="G37" s="311" t="s">
        <v>2416</v>
      </c>
      <c r="H37" s="308">
        <f t="shared" si="2"/>
        <v>0</v>
      </c>
      <c r="I37" s="312">
        <f t="shared" si="3"/>
        <v>0</v>
      </c>
      <c r="J37" s="309"/>
      <c r="K37" s="313" t="s">
        <v>2416</v>
      </c>
      <c r="L37" s="308">
        <f t="shared" si="4"/>
        <v>0</v>
      </c>
      <c r="M37" s="312">
        <f t="shared" si="5"/>
        <v>0</v>
      </c>
    </row>
    <row r="38" spans="1:13" ht="15.75" customHeight="1">
      <c r="A38" s="318"/>
      <c r="B38" s="318"/>
      <c r="C38" s="320"/>
      <c r="D38" s="320"/>
      <c r="E38" s="320"/>
      <c r="F38" s="320"/>
      <c r="G38" s="311" t="s">
        <v>2417</v>
      </c>
      <c r="H38" s="308">
        <f t="shared" si="2"/>
        <v>0</v>
      </c>
      <c r="I38" s="312">
        <f t="shared" si="3"/>
        <v>0</v>
      </c>
      <c r="J38" s="309"/>
      <c r="K38" s="313" t="s">
        <v>2481</v>
      </c>
      <c r="L38" s="308">
        <f t="shared" si="4"/>
        <v>0</v>
      </c>
      <c r="M38" s="312">
        <f t="shared" si="5"/>
        <v>0</v>
      </c>
    </row>
    <row r="39" spans="1:13" ht="15.75" customHeight="1">
      <c r="A39" s="318"/>
      <c r="B39" s="318"/>
      <c r="C39" s="320"/>
      <c r="D39" s="320"/>
      <c r="E39" s="320"/>
      <c r="F39" s="320"/>
      <c r="G39" s="311" t="s">
        <v>2418</v>
      </c>
      <c r="H39" s="308">
        <f t="shared" si="2"/>
        <v>2</v>
      </c>
      <c r="I39" s="312">
        <f t="shared" si="3"/>
        <v>0.10526315789473684</v>
      </c>
      <c r="J39" s="309"/>
      <c r="K39" s="313" t="s">
        <v>2418</v>
      </c>
      <c r="L39" s="308">
        <f t="shared" si="4"/>
        <v>2</v>
      </c>
      <c r="M39" s="312">
        <f t="shared" si="5"/>
        <v>0.10526315789473684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2419</v>
      </c>
      <c r="H40" s="308">
        <f>SUM(H33:H39)</f>
        <v>19</v>
      </c>
      <c r="I40" s="312">
        <f t="shared" si="3"/>
        <v>1</v>
      </c>
      <c r="J40" s="309"/>
      <c r="K40" s="313" t="s">
        <v>2419</v>
      </c>
      <c r="L40" s="308">
        <f>SUM(L33:L39)</f>
        <v>19</v>
      </c>
      <c r="M40" s="312">
        <f t="shared" si="5"/>
        <v>1</v>
      </c>
    </row>
    <row r="41" spans="2:13" s="5" customFormat="1" ht="16.5">
      <c r="B41" s="2"/>
      <c r="F41" s="454" t="s">
        <v>2494</v>
      </c>
      <c r="G41" s="454"/>
      <c r="H41" s="454"/>
      <c r="I41" s="454"/>
      <c r="J41" s="454"/>
      <c r="K41" s="454"/>
      <c r="L41" s="454"/>
      <c r="M41" s="454"/>
    </row>
    <row r="42" spans="1:14" s="7" customFormat="1" ht="16.5">
      <c r="A42" s="430" t="s">
        <v>5</v>
      </c>
      <c r="B42" s="430"/>
      <c r="C42" s="430"/>
      <c r="D42" s="430"/>
      <c r="E42" s="430"/>
      <c r="F42" s="430"/>
      <c r="G42" s="449" t="s">
        <v>2420</v>
      </c>
      <c r="H42" s="449"/>
      <c r="I42" s="449"/>
      <c r="J42" s="449"/>
      <c r="K42" s="449"/>
      <c r="L42" s="449"/>
      <c r="M42" s="449"/>
      <c r="N42" s="5"/>
    </row>
    <row r="43" spans="1:14" ht="16.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6" spans="1:13" ht="16.5">
      <c r="A46" s="430" t="s">
        <v>2463</v>
      </c>
      <c r="B46" s="430"/>
      <c r="C46" s="430"/>
      <c r="G46" s="449" t="s">
        <v>2462</v>
      </c>
      <c r="H46" s="449"/>
      <c r="I46" s="449"/>
      <c r="J46" s="449"/>
      <c r="K46" s="449"/>
      <c r="L46" s="449"/>
      <c r="M46" s="449"/>
    </row>
  </sheetData>
  <sheetProtection/>
  <mergeCells count="25">
    <mergeCell ref="K31:M31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46:C46"/>
    <mergeCell ref="G46:M46"/>
    <mergeCell ref="A42:C42"/>
    <mergeCell ref="B9:B10"/>
    <mergeCell ref="D42:F42"/>
    <mergeCell ref="G42:M42"/>
    <mergeCell ref="M9:M10"/>
    <mergeCell ref="G9:H9"/>
    <mergeCell ref="F41:M41"/>
    <mergeCell ref="G31:I31"/>
  </mergeCells>
  <conditionalFormatting sqref="G11:G29">
    <cfRule type="cellIs" priority="3" dxfId="0" operator="equal" stopIfTrue="1">
      <formula>0</formula>
    </cfRule>
  </conditionalFormatting>
  <conditionalFormatting sqref="I11:I29">
    <cfRule type="cellIs" priority="2" dxfId="0" operator="equal" stopIfTrue="1">
      <formula>0</formula>
    </cfRule>
  </conditionalFormatting>
  <conditionalFormatting sqref="K11:K29">
    <cfRule type="cellIs" priority="1" dxfId="0" operator="equal" stopIfTrue="1">
      <formula>0</formula>
    </cfRule>
  </conditionalFormatting>
  <printOptions/>
  <pageMargins left="0.2" right="0.17" top="0.34" bottom="0.23" header="0.36" footer="0.2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2:T47"/>
  <sheetViews>
    <sheetView tabSelected="1" zoomScale="75" zoomScaleNormal="75" zoomScalePageLayoutView="0" workbookViewId="0" topLeftCell="A1">
      <selection activeCell="W18" sqref="W18"/>
    </sheetView>
  </sheetViews>
  <sheetFormatPr defaultColWidth="9.140625" defaultRowHeight="12.75"/>
  <cols>
    <col min="1" max="1" width="4.28125" style="2" customWidth="1"/>
    <col min="2" max="2" width="11.00390625" style="2" customWidth="1"/>
    <col min="3" max="3" width="14.140625" style="2" customWidth="1"/>
    <col min="4" max="4" width="6.8515625" style="2" customWidth="1"/>
    <col min="5" max="5" width="9.28125" style="2" customWidth="1"/>
    <col min="6" max="6" width="10.421875" style="2" customWidth="1"/>
    <col min="7" max="7" width="7.00390625" style="2" customWidth="1"/>
    <col min="8" max="8" width="6.421875" style="2" customWidth="1"/>
    <col min="9" max="9" width="6.7109375" style="2" customWidth="1"/>
    <col min="10" max="10" width="5.7109375" style="2" customWidth="1"/>
    <col min="11" max="11" width="7.00390625" style="2" customWidth="1"/>
    <col min="12" max="12" width="6.140625" style="2" customWidth="1"/>
    <col min="13" max="13" width="6.8515625" style="2" customWidth="1"/>
    <col min="14" max="14" width="10.28125" style="2" customWidth="1"/>
    <col min="15" max="15" width="10.421875" style="2" customWidth="1"/>
    <col min="16" max="16" width="9.140625" style="2" customWidth="1"/>
    <col min="17" max="17" width="11.57421875" style="2" bestFit="1" customWidth="1"/>
    <col min="18" max="16384" width="9.140625" style="2" customWidth="1"/>
  </cols>
  <sheetData>
    <row r="1" ht="13.5" customHeight="1"/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2473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47" t="s">
        <v>2410</v>
      </c>
      <c r="C9" s="447" t="s">
        <v>2409</v>
      </c>
      <c r="D9" s="447"/>
      <c r="E9" s="460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</row>
    <row r="10" spans="1:13" s="5" customFormat="1" ht="37.5" customHeight="1">
      <c r="A10" s="447"/>
      <c r="B10" s="447"/>
      <c r="C10" s="447"/>
      <c r="D10" s="447"/>
      <c r="E10" s="460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</row>
    <row r="11" spans="1:20" ht="19.5" customHeight="1">
      <c r="A11" s="273">
        <v>1</v>
      </c>
      <c r="B11" s="406">
        <v>1827122120</v>
      </c>
      <c r="C11" s="407" t="s">
        <v>33</v>
      </c>
      <c r="D11" s="408" t="s">
        <v>34</v>
      </c>
      <c r="E11" s="409" t="s">
        <v>67</v>
      </c>
      <c r="F11" s="410" t="s">
        <v>81</v>
      </c>
      <c r="G11" s="278">
        <v>100</v>
      </c>
      <c r="H11" s="314" t="str">
        <f aca="true" t="shared" si="0" ref="H11:L30">IF(G11&gt;=90,"X SẮC",IF(G11&gt;=80,"TỐT",IF(G11&gt;=70,"KHÁ",IF(G11&gt;=60,"TB KHÁ",IF(G11&gt;=50,"T. BÌNH",IF(G11&gt;=40,"YẾU","KÉM"))))))</f>
        <v>X SẮC</v>
      </c>
      <c r="I11" s="278">
        <v>95</v>
      </c>
      <c r="J11" s="314" t="str">
        <f t="shared" si="0"/>
        <v>X SẮC</v>
      </c>
      <c r="K11" s="278">
        <f>(G11+I11)/2</f>
        <v>97.5</v>
      </c>
      <c r="L11" s="314" t="str">
        <f t="shared" si="0"/>
        <v>X SẮC</v>
      </c>
      <c r="M11" s="279"/>
      <c r="O11" s="151"/>
      <c r="P11" s="152"/>
      <c r="Q11" s="153"/>
      <c r="R11" s="154"/>
      <c r="S11" s="4"/>
      <c r="T11" s="4"/>
    </row>
    <row r="12" spans="1:20" ht="19.5" customHeight="1">
      <c r="A12" s="280">
        <v>2</v>
      </c>
      <c r="B12" s="411">
        <v>1827122132</v>
      </c>
      <c r="C12" s="412" t="s">
        <v>51</v>
      </c>
      <c r="D12" s="413" t="s">
        <v>52</v>
      </c>
      <c r="E12" s="414" t="s">
        <v>76</v>
      </c>
      <c r="F12" s="415" t="s">
        <v>81</v>
      </c>
      <c r="G12" s="285">
        <v>100</v>
      </c>
      <c r="H12" s="315" t="str">
        <f t="shared" si="0"/>
        <v>X SẮC</v>
      </c>
      <c r="I12" s="285">
        <v>95</v>
      </c>
      <c r="J12" s="315" t="str">
        <f t="shared" si="0"/>
        <v>X SẮC</v>
      </c>
      <c r="K12" s="285">
        <f aca="true" t="shared" si="1" ref="K12:K30">(G12+I12)/2</f>
        <v>97.5</v>
      </c>
      <c r="L12" s="315" t="str">
        <f t="shared" si="0"/>
        <v>X SẮC</v>
      </c>
      <c r="M12" s="286"/>
      <c r="O12" s="151"/>
      <c r="P12" s="152"/>
      <c r="Q12" s="153"/>
      <c r="R12" s="154"/>
      <c r="S12" s="4"/>
      <c r="T12" s="4"/>
    </row>
    <row r="13" spans="1:20" ht="19.5" customHeight="1">
      <c r="A13" s="280">
        <v>3</v>
      </c>
      <c r="B13" s="411">
        <v>1827122126</v>
      </c>
      <c r="C13" s="412" t="s">
        <v>43</v>
      </c>
      <c r="D13" s="413" t="s">
        <v>44</v>
      </c>
      <c r="E13" s="414" t="s">
        <v>72</v>
      </c>
      <c r="F13" s="415" t="s">
        <v>81</v>
      </c>
      <c r="G13" s="285">
        <v>93</v>
      </c>
      <c r="H13" s="315" t="str">
        <f t="shared" si="0"/>
        <v>X SẮC</v>
      </c>
      <c r="I13" s="285">
        <v>90</v>
      </c>
      <c r="J13" s="315" t="str">
        <f t="shared" si="0"/>
        <v>X SẮC</v>
      </c>
      <c r="K13" s="285">
        <f t="shared" si="1"/>
        <v>91.5</v>
      </c>
      <c r="L13" s="315" t="str">
        <f t="shared" si="0"/>
        <v>X SẮC</v>
      </c>
      <c r="M13" s="286"/>
      <c r="O13" s="151"/>
      <c r="P13" s="152"/>
      <c r="Q13" s="153"/>
      <c r="R13" s="154"/>
      <c r="S13" s="4"/>
      <c r="T13" s="4"/>
    </row>
    <row r="14" spans="1:20" ht="19.5" customHeight="1">
      <c r="A14" s="280">
        <v>4</v>
      </c>
      <c r="B14" s="411">
        <v>1827122121</v>
      </c>
      <c r="C14" s="412" t="s">
        <v>35</v>
      </c>
      <c r="D14" s="413" t="s">
        <v>36</v>
      </c>
      <c r="E14" s="414" t="s">
        <v>68</v>
      </c>
      <c r="F14" s="415" t="s">
        <v>81</v>
      </c>
      <c r="G14" s="285">
        <v>92</v>
      </c>
      <c r="H14" s="315" t="str">
        <f t="shared" si="0"/>
        <v>X SẮC</v>
      </c>
      <c r="I14" s="285">
        <v>88</v>
      </c>
      <c r="J14" s="315" t="str">
        <f t="shared" si="0"/>
        <v>TỐT</v>
      </c>
      <c r="K14" s="285">
        <f t="shared" si="1"/>
        <v>90</v>
      </c>
      <c r="L14" s="315" t="str">
        <f t="shared" si="0"/>
        <v>X SẮC</v>
      </c>
      <c r="M14" s="286"/>
      <c r="O14" s="151"/>
      <c r="P14" s="152"/>
      <c r="Q14" s="153"/>
      <c r="R14" s="154"/>
      <c r="S14" s="4"/>
      <c r="T14" s="4"/>
    </row>
    <row r="15" spans="1:20" ht="19.5" customHeight="1">
      <c r="A15" s="280">
        <v>5</v>
      </c>
      <c r="B15" s="411">
        <v>1826122139</v>
      </c>
      <c r="C15" s="412" t="s">
        <v>29</v>
      </c>
      <c r="D15" s="413" t="s">
        <v>30</v>
      </c>
      <c r="E15" s="414" t="s">
        <v>65</v>
      </c>
      <c r="F15" s="415" t="s">
        <v>81</v>
      </c>
      <c r="G15" s="285">
        <v>90</v>
      </c>
      <c r="H15" s="315" t="str">
        <f t="shared" si="0"/>
        <v>X SẮC</v>
      </c>
      <c r="I15" s="285">
        <v>85</v>
      </c>
      <c r="J15" s="315" t="str">
        <f t="shared" si="0"/>
        <v>TỐT</v>
      </c>
      <c r="K15" s="285">
        <f t="shared" si="1"/>
        <v>87.5</v>
      </c>
      <c r="L15" s="315" t="str">
        <f t="shared" si="0"/>
        <v>TỐT</v>
      </c>
      <c r="M15" s="286"/>
      <c r="O15" s="151"/>
      <c r="P15" s="152"/>
      <c r="Q15" s="153"/>
      <c r="R15" s="154"/>
      <c r="S15" s="4"/>
      <c r="T15" s="4"/>
    </row>
    <row r="16" spans="1:20" ht="19.5" customHeight="1">
      <c r="A16" s="280">
        <v>6</v>
      </c>
      <c r="B16" s="411">
        <v>1827122122</v>
      </c>
      <c r="C16" s="412" t="s">
        <v>37</v>
      </c>
      <c r="D16" s="413" t="s">
        <v>38</v>
      </c>
      <c r="E16" s="414" t="s">
        <v>69</v>
      </c>
      <c r="F16" s="415" t="s">
        <v>81</v>
      </c>
      <c r="G16" s="285">
        <v>95</v>
      </c>
      <c r="H16" s="315" t="str">
        <f t="shared" si="0"/>
        <v>X SẮC</v>
      </c>
      <c r="I16" s="285">
        <v>93</v>
      </c>
      <c r="J16" s="315" t="str">
        <f t="shared" si="0"/>
        <v>X SẮC</v>
      </c>
      <c r="K16" s="285">
        <f t="shared" si="1"/>
        <v>94</v>
      </c>
      <c r="L16" s="315" t="str">
        <f t="shared" si="0"/>
        <v>X SẮC</v>
      </c>
      <c r="M16" s="286"/>
      <c r="O16" s="151"/>
      <c r="P16" s="152"/>
      <c r="Q16" s="153"/>
      <c r="R16" s="154"/>
      <c r="S16" s="4"/>
      <c r="T16" s="4"/>
    </row>
    <row r="17" spans="1:20" ht="19.5" customHeight="1">
      <c r="A17" s="280">
        <v>7</v>
      </c>
      <c r="B17" s="411">
        <v>1826122123</v>
      </c>
      <c r="C17" s="412" t="s">
        <v>23</v>
      </c>
      <c r="D17" s="413" t="s">
        <v>24</v>
      </c>
      <c r="E17" s="414" t="s">
        <v>62</v>
      </c>
      <c r="F17" s="415" t="s">
        <v>81</v>
      </c>
      <c r="G17" s="285">
        <v>95</v>
      </c>
      <c r="H17" s="315" t="str">
        <f t="shared" si="0"/>
        <v>X SẮC</v>
      </c>
      <c r="I17" s="285">
        <v>93</v>
      </c>
      <c r="J17" s="315" t="str">
        <f t="shared" si="0"/>
        <v>X SẮC</v>
      </c>
      <c r="K17" s="285">
        <f t="shared" si="1"/>
        <v>94</v>
      </c>
      <c r="L17" s="315" t="str">
        <f t="shared" si="0"/>
        <v>X SẮC</v>
      </c>
      <c r="M17" s="286"/>
      <c r="O17" s="151"/>
      <c r="P17" s="152"/>
      <c r="Q17" s="153"/>
      <c r="R17" s="154"/>
      <c r="S17" s="4"/>
      <c r="T17" s="4"/>
    </row>
    <row r="18" spans="1:20" ht="19.5" customHeight="1">
      <c r="A18" s="280">
        <v>8</v>
      </c>
      <c r="B18" s="411">
        <v>1826122138</v>
      </c>
      <c r="C18" s="412" t="s">
        <v>27</v>
      </c>
      <c r="D18" s="413" t="s">
        <v>28</v>
      </c>
      <c r="E18" s="414" t="s">
        <v>64</v>
      </c>
      <c r="F18" s="415" t="s">
        <v>81</v>
      </c>
      <c r="G18" s="285">
        <v>93</v>
      </c>
      <c r="H18" s="315" t="str">
        <f t="shared" si="0"/>
        <v>X SẮC</v>
      </c>
      <c r="I18" s="285">
        <v>93</v>
      </c>
      <c r="J18" s="315" t="str">
        <f t="shared" si="0"/>
        <v>X SẮC</v>
      </c>
      <c r="K18" s="285">
        <f t="shared" si="1"/>
        <v>93</v>
      </c>
      <c r="L18" s="315" t="str">
        <f t="shared" si="0"/>
        <v>X SẮC</v>
      </c>
      <c r="M18" s="286"/>
      <c r="O18" s="151"/>
      <c r="P18" s="152"/>
      <c r="Q18" s="153"/>
      <c r="R18" s="154"/>
      <c r="S18" s="4"/>
      <c r="T18" s="4"/>
    </row>
    <row r="19" spans="1:20" ht="19.5" customHeight="1">
      <c r="A19" s="280">
        <v>9</v>
      </c>
      <c r="B19" s="411">
        <v>1826122119</v>
      </c>
      <c r="C19" s="412" t="s">
        <v>21</v>
      </c>
      <c r="D19" s="413" t="s">
        <v>22</v>
      </c>
      <c r="E19" s="414" t="s">
        <v>61</v>
      </c>
      <c r="F19" s="415" t="s">
        <v>81</v>
      </c>
      <c r="G19" s="285">
        <v>100</v>
      </c>
      <c r="H19" s="315" t="str">
        <f t="shared" si="0"/>
        <v>X SẮC</v>
      </c>
      <c r="I19" s="285">
        <v>95</v>
      </c>
      <c r="J19" s="315" t="str">
        <f t="shared" si="0"/>
        <v>X SẮC</v>
      </c>
      <c r="K19" s="285">
        <f t="shared" si="1"/>
        <v>97.5</v>
      </c>
      <c r="L19" s="315" t="str">
        <f t="shared" si="0"/>
        <v>X SẮC</v>
      </c>
      <c r="M19" s="286"/>
      <c r="O19" s="151"/>
      <c r="P19" s="152"/>
      <c r="Q19" s="153"/>
      <c r="R19" s="154"/>
      <c r="S19" s="4"/>
      <c r="T19" s="4"/>
    </row>
    <row r="20" spans="1:20" ht="19.5" customHeight="1">
      <c r="A20" s="280">
        <v>10</v>
      </c>
      <c r="B20" s="411">
        <v>1827122124</v>
      </c>
      <c r="C20" s="412" t="s">
        <v>39</v>
      </c>
      <c r="D20" s="413" t="s">
        <v>40</v>
      </c>
      <c r="E20" s="414" t="s">
        <v>70</v>
      </c>
      <c r="F20" s="415" t="s">
        <v>81</v>
      </c>
      <c r="G20" s="285">
        <v>90</v>
      </c>
      <c r="H20" s="315" t="str">
        <f t="shared" si="0"/>
        <v>X SẮC</v>
      </c>
      <c r="I20" s="285">
        <v>85</v>
      </c>
      <c r="J20" s="315" t="str">
        <f t="shared" si="0"/>
        <v>TỐT</v>
      </c>
      <c r="K20" s="285">
        <f t="shared" si="1"/>
        <v>87.5</v>
      </c>
      <c r="L20" s="315" t="str">
        <f t="shared" si="0"/>
        <v>TỐT</v>
      </c>
      <c r="M20" s="286"/>
      <c r="O20" s="151"/>
      <c r="P20" s="152"/>
      <c r="Q20" s="153"/>
      <c r="R20" s="154"/>
      <c r="S20" s="4"/>
      <c r="T20" s="4"/>
    </row>
    <row r="21" spans="1:20" ht="19.5" customHeight="1">
      <c r="A21" s="280">
        <v>11</v>
      </c>
      <c r="B21" s="411">
        <v>1827122130</v>
      </c>
      <c r="C21" s="412" t="s">
        <v>49</v>
      </c>
      <c r="D21" s="413" t="s">
        <v>50</v>
      </c>
      <c r="E21" s="414" t="s">
        <v>75</v>
      </c>
      <c r="F21" s="415" t="s">
        <v>81</v>
      </c>
      <c r="G21" s="285">
        <v>90</v>
      </c>
      <c r="H21" s="315" t="str">
        <f t="shared" si="0"/>
        <v>X SẮC</v>
      </c>
      <c r="I21" s="285">
        <v>88</v>
      </c>
      <c r="J21" s="315" t="str">
        <f t="shared" si="0"/>
        <v>TỐT</v>
      </c>
      <c r="K21" s="285">
        <f t="shared" si="1"/>
        <v>89</v>
      </c>
      <c r="L21" s="315" t="str">
        <f t="shared" si="0"/>
        <v>TỐT</v>
      </c>
      <c r="M21" s="286"/>
      <c r="O21" s="151"/>
      <c r="P21" s="152"/>
      <c r="Q21" s="153"/>
      <c r="R21" s="154"/>
      <c r="S21" s="4"/>
      <c r="T21" s="4"/>
    </row>
    <row r="22" spans="1:20" ht="19.5" customHeight="1">
      <c r="A22" s="280">
        <v>12</v>
      </c>
      <c r="B22" s="411">
        <v>1826122137</v>
      </c>
      <c r="C22" s="412" t="s">
        <v>25</v>
      </c>
      <c r="D22" s="413" t="s">
        <v>26</v>
      </c>
      <c r="E22" s="414" t="s">
        <v>63</v>
      </c>
      <c r="F22" s="415" t="s">
        <v>81</v>
      </c>
      <c r="G22" s="285">
        <v>92</v>
      </c>
      <c r="H22" s="315" t="str">
        <f t="shared" si="0"/>
        <v>X SẮC</v>
      </c>
      <c r="I22" s="285">
        <v>83</v>
      </c>
      <c r="J22" s="315" t="str">
        <f t="shared" si="0"/>
        <v>TỐT</v>
      </c>
      <c r="K22" s="285">
        <f t="shared" si="1"/>
        <v>87.5</v>
      </c>
      <c r="L22" s="315" t="str">
        <f t="shared" si="0"/>
        <v>TỐT</v>
      </c>
      <c r="M22" s="286"/>
      <c r="O22" s="151"/>
      <c r="P22" s="152"/>
      <c r="Q22" s="153"/>
      <c r="R22" s="154"/>
      <c r="S22" s="4"/>
      <c r="T22" s="4"/>
    </row>
    <row r="23" spans="1:20" ht="19.5" customHeight="1">
      <c r="A23" s="280">
        <v>13</v>
      </c>
      <c r="B23" s="411">
        <v>1827122135</v>
      </c>
      <c r="C23" s="412" t="s">
        <v>57</v>
      </c>
      <c r="D23" s="413" t="s">
        <v>58</v>
      </c>
      <c r="E23" s="414" t="s">
        <v>79</v>
      </c>
      <c r="F23" s="415" t="s">
        <v>81</v>
      </c>
      <c r="G23" s="285">
        <v>90</v>
      </c>
      <c r="H23" s="315" t="str">
        <f t="shared" si="0"/>
        <v>X SẮC</v>
      </c>
      <c r="I23" s="285">
        <v>86</v>
      </c>
      <c r="J23" s="315" t="str">
        <f t="shared" si="0"/>
        <v>TỐT</v>
      </c>
      <c r="K23" s="285">
        <f t="shared" si="1"/>
        <v>88</v>
      </c>
      <c r="L23" s="315" t="str">
        <f t="shared" si="0"/>
        <v>TỐT</v>
      </c>
      <c r="M23" s="286"/>
      <c r="O23" s="151"/>
      <c r="P23" s="152"/>
      <c r="Q23" s="153"/>
      <c r="R23" s="154"/>
      <c r="S23" s="4"/>
      <c r="T23" s="4"/>
    </row>
    <row r="24" spans="1:20" ht="19.5" customHeight="1">
      <c r="A24" s="280">
        <v>14</v>
      </c>
      <c r="B24" s="411">
        <v>1827122134</v>
      </c>
      <c r="C24" s="412" t="s">
        <v>55</v>
      </c>
      <c r="D24" s="413" t="s">
        <v>56</v>
      </c>
      <c r="E24" s="414" t="s">
        <v>78</v>
      </c>
      <c r="F24" s="415" t="s">
        <v>81</v>
      </c>
      <c r="G24" s="285">
        <v>85</v>
      </c>
      <c r="H24" s="315" t="str">
        <f t="shared" si="0"/>
        <v>TỐT</v>
      </c>
      <c r="I24" s="285">
        <v>85</v>
      </c>
      <c r="J24" s="315" t="str">
        <f t="shared" si="0"/>
        <v>TỐT</v>
      </c>
      <c r="K24" s="285">
        <f t="shared" si="1"/>
        <v>85</v>
      </c>
      <c r="L24" s="315" t="str">
        <f t="shared" si="0"/>
        <v>TỐT</v>
      </c>
      <c r="M24" s="286"/>
      <c r="O24" s="151"/>
      <c r="P24" s="152"/>
      <c r="Q24" s="153"/>
      <c r="R24" s="154"/>
      <c r="S24" s="4"/>
      <c r="T24" s="4"/>
    </row>
    <row r="25" spans="1:20" ht="19.5" customHeight="1">
      <c r="A25" s="280">
        <v>15</v>
      </c>
      <c r="B25" s="411">
        <v>1827122128</v>
      </c>
      <c r="C25" s="412" t="s">
        <v>45</v>
      </c>
      <c r="D25" s="413" t="s">
        <v>46</v>
      </c>
      <c r="E25" s="414" t="s">
        <v>73</v>
      </c>
      <c r="F25" s="415" t="s">
        <v>81</v>
      </c>
      <c r="G25" s="285">
        <v>88</v>
      </c>
      <c r="H25" s="315" t="str">
        <f t="shared" si="0"/>
        <v>TỐT</v>
      </c>
      <c r="I25" s="285">
        <v>85</v>
      </c>
      <c r="J25" s="315" t="str">
        <f t="shared" si="0"/>
        <v>TỐT</v>
      </c>
      <c r="K25" s="285">
        <f t="shared" si="1"/>
        <v>86.5</v>
      </c>
      <c r="L25" s="315" t="str">
        <f t="shared" si="0"/>
        <v>TỐT</v>
      </c>
      <c r="M25" s="286"/>
      <c r="O25" s="151"/>
      <c r="P25" s="152"/>
      <c r="Q25" s="153"/>
      <c r="R25" s="154"/>
      <c r="S25" s="4"/>
      <c r="T25" s="4"/>
    </row>
    <row r="26" spans="1:20" ht="19.5" customHeight="1">
      <c r="A26" s="280">
        <v>16</v>
      </c>
      <c r="B26" s="411">
        <v>1826122140</v>
      </c>
      <c r="C26" s="412" t="s">
        <v>31</v>
      </c>
      <c r="D26" s="413" t="s">
        <v>32</v>
      </c>
      <c r="E26" s="414" t="s">
        <v>66</v>
      </c>
      <c r="F26" s="415" t="s">
        <v>81</v>
      </c>
      <c r="G26" s="285">
        <v>93</v>
      </c>
      <c r="H26" s="315" t="str">
        <f t="shared" si="0"/>
        <v>X SẮC</v>
      </c>
      <c r="I26" s="285">
        <v>85</v>
      </c>
      <c r="J26" s="315" t="str">
        <f t="shared" si="0"/>
        <v>TỐT</v>
      </c>
      <c r="K26" s="285">
        <f t="shared" si="1"/>
        <v>89</v>
      </c>
      <c r="L26" s="315" t="str">
        <f t="shared" si="0"/>
        <v>TỐT</v>
      </c>
      <c r="M26" s="286"/>
      <c r="O26" s="151"/>
      <c r="P26" s="152"/>
      <c r="Q26" s="153"/>
      <c r="R26" s="154"/>
      <c r="S26" s="4"/>
      <c r="T26" s="4"/>
    </row>
    <row r="27" spans="1:20" ht="19.5" customHeight="1">
      <c r="A27" s="280">
        <v>17</v>
      </c>
      <c r="B27" s="411">
        <v>1827122129</v>
      </c>
      <c r="C27" s="412" t="s">
        <v>47</v>
      </c>
      <c r="D27" s="413" t="s">
        <v>48</v>
      </c>
      <c r="E27" s="414" t="s">
        <v>74</v>
      </c>
      <c r="F27" s="415" t="s">
        <v>81</v>
      </c>
      <c r="G27" s="285">
        <v>90</v>
      </c>
      <c r="H27" s="315" t="str">
        <f t="shared" si="0"/>
        <v>X SẮC</v>
      </c>
      <c r="I27" s="285">
        <v>85</v>
      </c>
      <c r="J27" s="315" t="str">
        <f t="shared" si="0"/>
        <v>TỐT</v>
      </c>
      <c r="K27" s="285">
        <f t="shared" si="1"/>
        <v>87.5</v>
      </c>
      <c r="L27" s="315" t="str">
        <f t="shared" si="0"/>
        <v>TỐT</v>
      </c>
      <c r="M27" s="286"/>
      <c r="O27" s="151"/>
      <c r="P27" s="152"/>
      <c r="Q27" s="153"/>
      <c r="R27" s="154"/>
      <c r="S27" s="4"/>
      <c r="T27" s="4"/>
    </row>
    <row r="28" spans="1:20" ht="19.5" customHeight="1">
      <c r="A28" s="280">
        <v>18</v>
      </c>
      <c r="B28" s="411">
        <v>1827122125</v>
      </c>
      <c r="C28" s="412" t="s">
        <v>41</v>
      </c>
      <c r="D28" s="413" t="s">
        <v>42</v>
      </c>
      <c r="E28" s="414" t="s">
        <v>71</v>
      </c>
      <c r="F28" s="415" t="s">
        <v>81</v>
      </c>
      <c r="G28" s="285">
        <v>90</v>
      </c>
      <c r="H28" s="315" t="str">
        <f t="shared" si="0"/>
        <v>X SẮC</v>
      </c>
      <c r="I28" s="285">
        <v>85</v>
      </c>
      <c r="J28" s="315" t="str">
        <f t="shared" si="0"/>
        <v>TỐT</v>
      </c>
      <c r="K28" s="285">
        <f t="shared" si="1"/>
        <v>87.5</v>
      </c>
      <c r="L28" s="315" t="str">
        <f t="shared" si="0"/>
        <v>TỐT</v>
      </c>
      <c r="M28" s="286"/>
      <c r="O28" s="151"/>
      <c r="P28" s="152"/>
      <c r="Q28" s="153"/>
      <c r="R28" s="154"/>
      <c r="S28" s="4"/>
      <c r="T28" s="4"/>
    </row>
    <row r="29" spans="1:20" ht="19.5" customHeight="1">
      <c r="A29" s="280">
        <v>19</v>
      </c>
      <c r="B29" s="411">
        <v>1827122133</v>
      </c>
      <c r="C29" s="412" t="s">
        <v>53</v>
      </c>
      <c r="D29" s="413" t="s">
        <v>54</v>
      </c>
      <c r="E29" s="414" t="s">
        <v>77</v>
      </c>
      <c r="F29" s="415" t="s">
        <v>81</v>
      </c>
      <c r="G29" s="285">
        <v>90</v>
      </c>
      <c r="H29" s="315" t="str">
        <f t="shared" si="0"/>
        <v>X SẮC</v>
      </c>
      <c r="I29" s="285">
        <v>85</v>
      </c>
      <c r="J29" s="315" t="str">
        <f t="shared" si="0"/>
        <v>TỐT</v>
      </c>
      <c r="K29" s="326">
        <f t="shared" si="1"/>
        <v>87.5</v>
      </c>
      <c r="L29" s="315" t="str">
        <f t="shared" si="0"/>
        <v>TỐT</v>
      </c>
      <c r="M29" s="286"/>
      <c r="O29" s="151"/>
      <c r="P29" s="152"/>
      <c r="Q29" s="153"/>
      <c r="R29" s="154"/>
      <c r="S29" s="4"/>
      <c r="T29" s="4"/>
    </row>
    <row r="30" spans="1:20" ht="19.5" customHeight="1">
      <c r="A30" s="298">
        <v>20</v>
      </c>
      <c r="B30" s="416">
        <v>1827122136</v>
      </c>
      <c r="C30" s="417" t="s">
        <v>59</v>
      </c>
      <c r="D30" s="418" t="s">
        <v>60</v>
      </c>
      <c r="E30" s="419" t="s">
        <v>80</v>
      </c>
      <c r="F30" s="420" t="s">
        <v>81</v>
      </c>
      <c r="G30" s="296">
        <v>90</v>
      </c>
      <c r="H30" s="317" t="str">
        <f t="shared" si="0"/>
        <v>X SẮC</v>
      </c>
      <c r="I30" s="296">
        <v>90</v>
      </c>
      <c r="J30" s="317" t="str">
        <f t="shared" si="0"/>
        <v>X SẮC</v>
      </c>
      <c r="K30" s="296">
        <f t="shared" si="1"/>
        <v>90</v>
      </c>
      <c r="L30" s="317" t="str">
        <f t="shared" si="0"/>
        <v>X SẮC</v>
      </c>
      <c r="M30" s="297"/>
      <c r="O30" s="151"/>
      <c r="P30" s="152"/>
      <c r="Q30" s="153"/>
      <c r="R30" s="154"/>
      <c r="S30" s="4"/>
      <c r="T30" s="4"/>
    </row>
    <row r="31" spans="1:14" ht="11.25" customHeight="1">
      <c r="A31" s="318"/>
      <c r="B31" s="318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4"/>
    </row>
    <row r="32" spans="1:13" ht="16.5">
      <c r="A32" s="318"/>
      <c r="B32" s="318"/>
      <c r="C32" s="320"/>
      <c r="D32" s="320"/>
      <c r="E32" s="320"/>
      <c r="F32" s="320"/>
      <c r="G32" s="451" t="s">
        <v>2480</v>
      </c>
      <c r="H32" s="452"/>
      <c r="I32" s="453"/>
      <c r="J32" s="421"/>
      <c r="K32" s="451" t="s">
        <v>2482</v>
      </c>
      <c r="L32" s="452"/>
      <c r="M32" s="453"/>
    </row>
    <row r="33" spans="1:13" ht="16.5">
      <c r="A33" s="318"/>
      <c r="B33" s="318"/>
      <c r="C33" s="320"/>
      <c r="D33" s="320"/>
      <c r="E33" s="320"/>
      <c r="F33" s="320"/>
      <c r="G33" s="311" t="s">
        <v>2412</v>
      </c>
      <c r="H33" s="308" t="s">
        <v>2413</v>
      </c>
      <c r="I33" s="308" t="s">
        <v>4</v>
      </c>
      <c r="J33" s="309"/>
      <c r="K33" s="311" t="s">
        <v>2412</v>
      </c>
      <c r="L33" s="308" t="s">
        <v>2413</v>
      </c>
      <c r="M33" s="308" t="s">
        <v>4</v>
      </c>
    </row>
    <row r="34" spans="1:13" ht="15.75" customHeight="1">
      <c r="A34" s="318"/>
      <c r="B34" s="318"/>
      <c r="C34" s="320"/>
      <c r="D34" s="320"/>
      <c r="E34" s="320"/>
      <c r="F34" s="320"/>
      <c r="G34" s="311" t="s">
        <v>1522</v>
      </c>
      <c r="H34" s="308">
        <f>COUNTIF($J$11:$J$30,G34)</f>
        <v>8</v>
      </c>
      <c r="I34" s="312">
        <f>H34/$H$41</f>
        <v>0.4</v>
      </c>
      <c r="J34" s="309"/>
      <c r="K34" s="311" t="s">
        <v>1522</v>
      </c>
      <c r="L34" s="308">
        <f>COUNTIF($L$11:$L$30,K34)</f>
        <v>9</v>
      </c>
      <c r="M34" s="312">
        <f>L34/$L$41</f>
        <v>0.45</v>
      </c>
    </row>
    <row r="35" spans="1:13" ht="15.75" customHeight="1">
      <c r="A35" s="318"/>
      <c r="B35" s="318"/>
      <c r="C35" s="320"/>
      <c r="D35" s="320"/>
      <c r="E35" s="320"/>
      <c r="F35" s="320"/>
      <c r="G35" s="311" t="s">
        <v>1523</v>
      </c>
      <c r="H35" s="308">
        <f aca="true" t="shared" si="2" ref="H35:H40">COUNTIF($J$11:$J$30,G35)</f>
        <v>12</v>
      </c>
      <c r="I35" s="312">
        <f aca="true" t="shared" si="3" ref="I35:I41">H35/$H$41</f>
        <v>0.6</v>
      </c>
      <c r="J35" s="309"/>
      <c r="K35" s="311" t="s">
        <v>1523</v>
      </c>
      <c r="L35" s="308">
        <f aca="true" t="shared" si="4" ref="L35:L40">COUNTIF($L$11:$L$30,K35)</f>
        <v>11</v>
      </c>
      <c r="M35" s="312">
        <f aca="true" t="shared" si="5" ref="M35:M41">L35/$L$41</f>
        <v>0.55</v>
      </c>
    </row>
    <row r="36" spans="1:13" ht="15.75" customHeight="1">
      <c r="A36" s="318"/>
      <c r="B36" s="318"/>
      <c r="C36" s="320"/>
      <c r="D36" s="320"/>
      <c r="E36" s="320"/>
      <c r="F36" s="320"/>
      <c r="G36" s="311" t="s">
        <v>2414</v>
      </c>
      <c r="H36" s="308">
        <f t="shared" si="2"/>
        <v>0</v>
      </c>
      <c r="I36" s="312">
        <f t="shared" si="3"/>
        <v>0</v>
      </c>
      <c r="J36" s="309"/>
      <c r="K36" s="311" t="s">
        <v>2414</v>
      </c>
      <c r="L36" s="308">
        <f t="shared" si="4"/>
        <v>0</v>
      </c>
      <c r="M36" s="312">
        <f t="shared" si="5"/>
        <v>0</v>
      </c>
    </row>
    <row r="37" spans="1:13" ht="15.75" customHeight="1">
      <c r="A37" s="318"/>
      <c r="B37" s="318"/>
      <c r="C37" s="320"/>
      <c r="D37" s="320"/>
      <c r="E37" s="320"/>
      <c r="F37" s="320"/>
      <c r="G37" s="311" t="s">
        <v>2415</v>
      </c>
      <c r="H37" s="308">
        <f t="shared" si="2"/>
        <v>0</v>
      </c>
      <c r="I37" s="312">
        <f t="shared" si="3"/>
        <v>0</v>
      </c>
      <c r="J37" s="309"/>
      <c r="K37" s="311" t="s">
        <v>2415</v>
      </c>
      <c r="L37" s="308">
        <f t="shared" si="4"/>
        <v>0</v>
      </c>
      <c r="M37" s="312">
        <f t="shared" si="5"/>
        <v>0</v>
      </c>
    </row>
    <row r="38" spans="1:13" ht="15.75" customHeight="1">
      <c r="A38" s="318"/>
      <c r="B38" s="318"/>
      <c r="C38" s="320"/>
      <c r="D38" s="320"/>
      <c r="E38" s="320"/>
      <c r="F38" s="320"/>
      <c r="G38" s="311" t="s">
        <v>2416</v>
      </c>
      <c r="H38" s="308">
        <f t="shared" si="2"/>
        <v>0</v>
      </c>
      <c r="I38" s="312">
        <f t="shared" si="3"/>
        <v>0</v>
      </c>
      <c r="J38" s="309"/>
      <c r="K38" s="311" t="s">
        <v>2416</v>
      </c>
      <c r="L38" s="308">
        <f t="shared" si="4"/>
        <v>0</v>
      </c>
      <c r="M38" s="312">
        <f t="shared" si="5"/>
        <v>0</v>
      </c>
    </row>
    <row r="39" spans="1:13" ht="15.75" customHeight="1">
      <c r="A39" s="318"/>
      <c r="B39" s="318"/>
      <c r="C39" s="320"/>
      <c r="D39" s="320"/>
      <c r="E39" s="320"/>
      <c r="F39" s="320"/>
      <c r="G39" s="311" t="s">
        <v>2417</v>
      </c>
      <c r="H39" s="308">
        <f t="shared" si="2"/>
        <v>0</v>
      </c>
      <c r="I39" s="312">
        <f t="shared" si="3"/>
        <v>0</v>
      </c>
      <c r="J39" s="309"/>
      <c r="K39" s="311" t="s">
        <v>2417</v>
      </c>
      <c r="L39" s="308">
        <f t="shared" si="4"/>
        <v>0</v>
      </c>
      <c r="M39" s="312">
        <f t="shared" si="5"/>
        <v>0</v>
      </c>
    </row>
    <row r="40" spans="1:13" ht="15.75" customHeight="1">
      <c r="A40" s="318"/>
      <c r="B40" s="318"/>
      <c r="C40" s="320"/>
      <c r="D40" s="320"/>
      <c r="E40" s="320"/>
      <c r="F40" s="320"/>
      <c r="G40" s="311" t="s">
        <v>2418</v>
      </c>
      <c r="H40" s="308">
        <f t="shared" si="2"/>
        <v>0</v>
      </c>
      <c r="I40" s="312">
        <f t="shared" si="3"/>
        <v>0</v>
      </c>
      <c r="J40" s="309"/>
      <c r="K40" s="311" t="s">
        <v>2418</v>
      </c>
      <c r="L40" s="308">
        <f t="shared" si="4"/>
        <v>0</v>
      </c>
      <c r="M40" s="312">
        <f t="shared" si="5"/>
        <v>0</v>
      </c>
    </row>
    <row r="41" spans="1:13" ht="15.75" customHeight="1">
      <c r="A41" s="318"/>
      <c r="B41" s="318"/>
      <c r="C41" s="320"/>
      <c r="D41" s="320"/>
      <c r="E41" s="320"/>
      <c r="F41" s="320"/>
      <c r="G41" s="311" t="s">
        <v>2419</v>
      </c>
      <c r="H41" s="308">
        <f>SUM(H34:H40)</f>
        <v>20</v>
      </c>
      <c r="I41" s="312">
        <f t="shared" si="3"/>
        <v>1</v>
      </c>
      <c r="J41" s="309"/>
      <c r="K41" s="311" t="s">
        <v>2419</v>
      </c>
      <c r="L41" s="308">
        <f>SUM(L34:L40)</f>
        <v>20</v>
      </c>
      <c r="M41" s="312">
        <f t="shared" si="5"/>
        <v>1</v>
      </c>
    </row>
    <row r="42" spans="6:13" s="5" customFormat="1" ht="16.5">
      <c r="F42" s="454" t="s">
        <v>2494</v>
      </c>
      <c r="G42" s="454"/>
      <c r="H42" s="454"/>
      <c r="I42" s="454"/>
      <c r="J42" s="454"/>
      <c r="K42" s="454"/>
      <c r="L42" s="454"/>
      <c r="M42" s="454"/>
    </row>
    <row r="43" spans="1:14" s="7" customFormat="1" ht="16.5">
      <c r="A43" s="430" t="s">
        <v>5</v>
      </c>
      <c r="B43" s="430"/>
      <c r="C43" s="430"/>
      <c r="D43" s="430"/>
      <c r="E43" s="430"/>
      <c r="F43" s="430"/>
      <c r="G43" s="449" t="s">
        <v>2420</v>
      </c>
      <c r="H43" s="449"/>
      <c r="I43" s="449"/>
      <c r="J43" s="449"/>
      <c r="K43" s="449"/>
      <c r="L43" s="449"/>
      <c r="M43" s="449"/>
      <c r="N43" s="5"/>
    </row>
    <row r="44" spans="1:14" ht="16.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7" spans="1:13" ht="16.5">
      <c r="A47" s="430" t="s">
        <v>2463</v>
      </c>
      <c r="B47" s="430"/>
      <c r="C47" s="430"/>
      <c r="G47" s="449" t="s">
        <v>2462</v>
      </c>
      <c r="H47" s="449"/>
      <c r="I47" s="449"/>
      <c r="J47" s="449"/>
      <c r="K47" s="449"/>
      <c r="L47" s="449"/>
      <c r="M47" s="449"/>
    </row>
  </sheetData>
  <sheetProtection/>
  <mergeCells count="25">
    <mergeCell ref="D43:F43"/>
    <mergeCell ref="G43:M43"/>
    <mergeCell ref="M9:M10"/>
    <mergeCell ref="G9:H9"/>
    <mergeCell ref="F42:M42"/>
    <mergeCell ref="I9:J9"/>
    <mergeCell ref="K9:L9"/>
    <mergeCell ref="G32:I32"/>
    <mergeCell ref="K32:M32"/>
    <mergeCell ref="A2:D2"/>
    <mergeCell ref="A3:D3"/>
    <mergeCell ref="A5:N5"/>
    <mergeCell ref="A6:N6"/>
    <mergeCell ref="E2:M2"/>
    <mergeCell ref="E3:M3"/>
    <mergeCell ref="A47:C47"/>
    <mergeCell ref="G47:M47"/>
    <mergeCell ref="A7:N7"/>
    <mergeCell ref="A9:A10"/>
    <mergeCell ref="C9:D10"/>
    <mergeCell ref="E9:E10"/>
    <mergeCell ref="F9:F10"/>
    <mergeCell ref="A8:M8"/>
    <mergeCell ref="A43:C43"/>
    <mergeCell ref="B9:B10"/>
  </mergeCells>
  <conditionalFormatting sqref="G11:G30">
    <cfRule type="cellIs" priority="5" dxfId="0" operator="equal" stopIfTrue="1">
      <formula>0</formula>
    </cfRule>
  </conditionalFormatting>
  <conditionalFormatting sqref="I11:I30">
    <cfRule type="cellIs" priority="2" dxfId="0" operator="equal" stopIfTrue="1">
      <formula>0</formula>
    </cfRule>
  </conditionalFormatting>
  <conditionalFormatting sqref="K11:K30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75" zoomScaleNormal="75" zoomScalePageLayoutView="0" workbookViewId="0" topLeftCell="A60">
      <selection activeCell="L49" sqref="L49"/>
    </sheetView>
  </sheetViews>
  <sheetFormatPr defaultColWidth="9.140625" defaultRowHeight="12.75"/>
  <cols>
    <col min="1" max="1" width="4.28125" style="2" customWidth="1"/>
    <col min="2" max="2" width="10.8515625" style="2" customWidth="1"/>
    <col min="3" max="3" width="16.421875" style="2" customWidth="1"/>
    <col min="4" max="4" width="7.57421875" style="2" customWidth="1"/>
    <col min="5" max="5" width="9.140625" style="2" customWidth="1"/>
    <col min="6" max="6" width="10.7109375" style="2" customWidth="1"/>
    <col min="7" max="7" width="5.8515625" style="2" customWidth="1"/>
    <col min="8" max="8" width="6.57421875" style="2" customWidth="1"/>
    <col min="9" max="9" width="6.8515625" style="2" customWidth="1"/>
    <col min="10" max="10" width="5.421875" style="2" customWidth="1"/>
    <col min="11" max="11" width="6.57421875" style="2" customWidth="1"/>
    <col min="12" max="12" width="5.28125" style="2" customWidth="1"/>
    <col min="13" max="13" width="6.57421875" style="2" customWidth="1"/>
    <col min="14" max="14" width="10.28125" style="2" customWidth="1"/>
    <col min="15" max="15" width="22.00390625" style="2" bestFit="1" customWidth="1"/>
    <col min="16" max="16" width="9.140625" style="2" customWidth="1"/>
    <col min="17" max="17" width="14.421875" style="2" bestFit="1" customWidth="1"/>
    <col min="18" max="16384" width="9.140625" style="2" customWidth="1"/>
  </cols>
  <sheetData>
    <row r="1" ht="19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2426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45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2496</v>
      </c>
    </row>
    <row r="10" spans="1:13" s="5" customFormat="1" ht="66">
      <c r="A10" s="447"/>
      <c r="B10" s="450"/>
      <c r="C10" s="447"/>
      <c r="D10" s="447"/>
      <c r="E10" s="446"/>
      <c r="F10" s="447"/>
      <c r="G10" s="6" t="s">
        <v>2402</v>
      </c>
      <c r="H10" s="272" t="s">
        <v>2495</v>
      </c>
      <c r="I10" s="272" t="s">
        <v>2402</v>
      </c>
      <c r="J10" s="272" t="s">
        <v>2403</v>
      </c>
      <c r="K10" s="6" t="s">
        <v>2402</v>
      </c>
      <c r="L10" s="272" t="s">
        <v>2403</v>
      </c>
      <c r="M10" s="446"/>
    </row>
    <row r="11" spans="1:25" ht="18.75" customHeight="1">
      <c r="A11" s="273">
        <v>1</v>
      </c>
      <c r="B11" s="303">
        <v>171576639</v>
      </c>
      <c r="C11" s="274" t="s">
        <v>1607</v>
      </c>
      <c r="D11" s="275" t="s">
        <v>1480</v>
      </c>
      <c r="E11" s="276">
        <v>33666</v>
      </c>
      <c r="F11" s="277" t="s">
        <v>2177</v>
      </c>
      <c r="G11" s="278">
        <v>93</v>
      </c>
      <c r="H11" s="314" t="str">
        <f aca="true" t="shared" si="0" ref="H11:H41">IF(G11&gt;=90,"X SẮC",IF(G11&gt;=80,"TỐT",IF(G11&gt;=70,"KHÁ",IF(G11&gt;=60,"TB KHÁ",IF(G11&gt;=50,"T. BÌNH",IF(G11&gt;=40,"YẾU","KÉM"))))))</f>
        <v>X SẮC</v>
      </c>
      <c r="I11" s="278">
        <v>0</v>
      </c>
      <c r="J11" s="314" t="str">
        <f>IF(I11&gt;=90,"X SẮC",IF(I11&gt;=80,"TỐT",IF(I11&gt;=70,"KHÁ",IF(I11&gt;=60,"TB KHÁ",IF(I11&gt;=50,"T. BÌNH",IF(I11&gt;=40,"YẾU","KÉM"))))))</f>
        <v>KÉM</v>
      </c>
      <c r="K11" s="278">
        <f>(G11+I11)/2</f>
        <v>46.5</v>
      </c>
      <c r="L11" s="314" t="str">
        <f>IF(K11&gt;=90,"X SẮC",IF(K11&gt;=80,"TỐT",IF(K11&gt;=70,"KHÁ",IF(K11&gt;=60,"TB KHÁ",IF(K11&gt;=50,"T. BÌNH",IF(K11&gt;=40,"YẾU","KÉM"))))))</f>
        <v>YẾU</v>
      </c>
      <c r="M11" s="279" t="s">
        <v>1954</v>
      </c>
      <c r="O11" s="11"/>
      <c r="P11" s="11"/>
      <c r="Q11" s="11"/>
      <c r="R11" s="11"/>
      <c r="S11" s="11"/>
      <c r="T11" s="11"/>
      <c r="U11" s="11"/>
      <c r="V11" s="11"/>
      <c r="W11" s="11"/>
      <c r="X11" s="124"/>
      <c r="Y11" s="125"/>
    </row>
    <row r="12" spans="1:25" ht="18.75" customHeight="1">
      <c r="A12" s="280">
        <v>2</v>
      </c>
      <c r="B12" s="304">
        <v>1810223791</v>
      </c>
      <c r="C12" s="281" t="s">
        <v>2176</v>
      </c>
      <c r="D12" s="282" t="s">
        <v>1975</v>
      </c>
      <c r="E12" s="283">
        <v>34677</v>
      </c>
      <c r="F12" s="284" t="s">
        <v>2177</v>
      </c>
      <c r="G12" s="285">
        <v>0</v>
      </c>
      <c r="H12" s="315" t="str">
        <f t="shared" si="0"/>
        <v>KÉM</v>
      </c>
      <c r="I12" s="285">
        <v>0</v>
      </c>
      <c r="J12" s="315" t="str">
        <f aca="true" t="shared" si="1" ref="J12:J69">IF(I12&gt;=90,"X SẮC",IF(I12&gt;=80,"TỐT",IF(I12&gt;=70,"KHÁ",IF(I12&gt;=60,"TB KHÁ",IF(I12&gt;=50,"T. BÌNH",IF(I12&gt;=40,"YẾU","KÉM"))))))</f>
        <v>KÉM</v>
      </c>
      <c r="K12" s="285">
        <f aca="true" t="shared" si="2" ref="K12:K69">(G12+I12)/2</f>
        <v>0</v>
      </c>
      <c r="L12" s="315" t="str">
        <f aca="true" t="shared" si="3" ref="L12:L69">IF(K12&gt;=90,"X SẮC",IF(K12&gt;=80,"TỐT",IF(K12&gt;=70,"KHÁ",IF(K12&gt;=60,"TB KHÁ",IF(K12&gt;=50,"T. BÌNH",IF(K12&gt;=40,"YẾU","KÉM"))))))</f>
        <v>KÉM</v>
      </c>
      <c r="M12" s="316" t="s">
        <v>1954</v>
      </c>
      <c r="O12" s="11"/>
      <c r="P12" s="11"/>
      <c r="Q12" s="126"/>
      <c r="R12" s="11"/>
      <c r="S12" s="11"/>
      <c r="T12" s="11"/>
      <c r="U12" s="11"/>
      <c r="V12" s="11"/>
      <c r="W12" s="11"/>
      <c r="X12" s="124"/>
      <c r="Y12" s="125"/>
    </row>
    <row r="13" spans="1:25" ht="18.75" customHeight="1">
      <c r="A13" s="280">
        <v>3</v>
      </c>
      <c r="B13" s="304">
        <v>1810223793</v>
      </c>
      <c r="C13" s="281" t="s">
        <v>2178</v>
      </c>
      <c r="D13" s="282" t="s">
        <v>1967</v>
      </c>
      <c r="E13" s="283" t="s">
        <v>1668</v>
      </c>
      <c r="F13" s="284" t="s">
        <v>2177</v>
      </c>
      <c r="G13" s="285">
        <v>93</v>
      </c>
      <c r="H13" s="315" t="str">
        <f t="shared" si="0"/>
        <v>X SẮC</v>
      </c>
      <c r="I13" s="285">
        <v>0</v>
      </c>
      <c r="J13" s="315" t="str">
        <f t="shared" si="1"/>
        <v>KÉM</v>
      </c>
      <c r="K13" s="285">
        <f t="shared" si="2"/>
        <v>46.5</v>
      </c>
      <c r="L13" s="315" t="str">
        <f t="shared" si="3"/>
        <v>YẾU</v>
      </c>
      <c r="M13" s="286" t="s">
        <v>1954</v>
      </c>
      <c r="O13" s="11"/>
      <c r="P13" s="11"/>
      <c r="Q13" s="126"/>
      <c r="R13" s="11"/>
      <c r="S13" s="11"/>
      <c r="T13" s="11"/>
      <c r="U13" s="11"/>
      <c r="V13" s="11"/>
      <c r="W13" s="11"/>
      <c r="X13" s="124"/>
      <c r="Y13" s="125"/>
    </row>
    <row r="14" spans="1:25" ht="18.75" customHeight="1">
      <c r="A14" s="280">
        <v>4</v>
      </c>
      <c r="B14" s="304">
        <v>1810223794</v>
      </c>
      <c r="C14" s="281" t="s">
        <v>2179</v>
      </c>
      <c r="D14" s="282" t="s">
        <v>1333</v>
      </c>
      <c r="E14" s="283" t="s">
        <v>2180</v>
      </c>
      <c r="F14" s="284" t="s">
        <v>2177</v>
      </c>
      <c r="G14" s="285">
        <v>92</v>
      </c>
      <c r="H14" s="315" t="str">
        <f t="shared" si="0"/>
        <v>X SẮC</v>
      </c>
      <c r="I14" s="285">
        <v>0</v>
      </c>
      <c r="J14" s="315" t="str">
        <f t="shared" si="1"/>
        <v>KÉM</v>
      </c>
      <c r="K14" s="285">
        <f t="shared" si="2"/>
        <v>46</v>
      </c>
      <c r="L14" s="315" t="str">
        <f t="shared" si="3"/>
        <v>YẾU</v>
      </c>
      <c r="M14" s="286" t="s">
        <v>1954</v>
      </c>
      <c r="O14" s="11"/>
      <c r="P14" s="11"/>
      <c r="Q14" s="126"/>
      <c r="R14" s="11"/>
      <c r="S14" s="11"/>
      <c r="T14" s="11"/>
      <c r="U14" s="11"/>
      <c r="V14" s="11"/>
      <c r="W14" s="11"/>
      <c r="X14" s="124"/>
      <c r="Y14" s="125"/>
    </row>
    <row r="15" spans="1:25" ht="18.75" customHeight="1">
      <c r="A15" s="280">
        <v>5</v>
      </c>
      <c r="B15" s="304">
        <v>1810223958</v>
      </c>
      <c r="C15" s="281" t="s">
        <v>2181</v>
      </c>
      <c r="D15" s="282" t="s">
        <v>1968</v>
      </c>
      <c r="E15" s="283" t="s">
        <v>1783</v>
      </c>
      <c r="F15" s="284" t="s">
        <v>2177</v>
      </c>
      <c r="G15" s="285">
        <v>93</v>
      </c>
      <c r="H15" s="315" t="str">
        <f t="shared" si="0"/>
        <v>X SẮC</v>
      </c>
      <c r="I15" s="285">
        <v>0</v>
      </c>
      <c r="J15" s="315" t="str">
        <f t="shared" si="1"/>
        <v>KÉM</v>
      </c>
      <c r="K15" s="285">
        <f t="shared" si="2"/>
        <v>46.5</v>
      </c>
      <c r="L15" s="315" t="str">
        <f t="shared" si="3"/>
        <v>YẾU</v>
      </c>
      <c r="M15" s="286"/>
      <c r="O15" s="11"/>
      <c r="P15" s="11"/>
      <c r="Q15" s="126"/>
      <c r="R15" s="11"/>
      <c r="S15" s="11"/>
      <c r="T15" s="11"/>
      <c r="U15" s="11"/>
      <c r="V15" s="11"/>
      <c r="W15" s="11"/>
      <c r="X15" s="124"/>
      <c r="Y15" s="125"/>
    </row>
    <row r="16" spans="1:25" ht="18.75" customHeight="1">
      <c r="A16" s="280">
        <v>6</v>
      </c>
      <c r="B16" s="304">
        <v>1810223959</v>
      </c>
      <c r="C16" s="281" t="s">
        <v>2182</v>
      </c>
      <c r="D16" s="282" t="s">
        <v>2404</v>
      </c>
      <c r="E16" s="283" t="s">
        <v>1334</v>
      </c>
      <c r="F16" s="284" t="s">
        <v>2177</v>
      </c>
      <c r="G16" s="285">
        <v>94</v>
      </c>
      <c r="H16" s="315" t="str">
        <f t="shared" si="0"/>
        <v>X SẮC</v>
      </c>
      <c r="I16" s="285">
        <v>95</v>
      </c>
      <c r="J16" s="315" t="str">
        <f t="shared" si="1"/>
        <v>X SẮC</v>
      </c>
      <c r="K16" s="285">
        <f t="shared" si="2"/>
        <v>94.5</v>
      </c>
      <c r="L16" s="315" t="str">
        <f t="shared" si="3"/>
        <v>X SẮC</v>
      </c>
      <c r="M16" s="286"/>
      <c r="O16" s="11"/>
      <c r="P16" s="11"/>
      <c r="Q16" s="126"/>
      <c r="R16" s="11"/>
      <c r="S16" s="11"/>
      <c r="T16" s="11"/>
      <c r="U16" s="11"/>
      <c r="V16" s="11"/>
      <c r="W16" s="11"/>
      <c r="X16" s="124"/>
      <c r="Y16" s="125"/>
    </row>
    <row r="17" spans="1:25" ht="18.75" customHeight="1">
      <c r="A17" s="280">
        <v>7</v>
      </c>
      <c r="B17" s="304">
        <v>1810224620</v>
      </c>
      <c r="C17" s="281" t="s">
        <v>2208</v>
      </c>
      <c r="D17" s="282" t="s">
        <v>1378</v>
      </c>
      <c r="E17" s="283" t="s">
        <v>2209</v>
      </c>
      <c r="F17" s="284" t="s">
        <v>2177</v>
      </c>
      <c r="G17" s="285">
        <v>85</v>
      </c>
      <c r="H17" s="315" t="str">
        <f t="shared" si="0"/>
        <v>TỐT</v>
      </c>
      <c r="I17" s="285">
        <v>95</v>
      </c>
      <c r="J17" s="315" t="str">
        <f t="shared" si="1"/>
        <v>X SẮC</v>
      </c>
      <c r="K17" s="285">
        <f t="shared" si="2"/>
        <v>90</v>
      </c>
      <c r="L17" s="315" t="str">
        <f t="shared" si="3"/>
        <v>X SẮC</v>
      </c>
      <c r="M17" s="286"/>
      <c r="O17" s="11"/>
      <c r="P17" s="11"/>
      <c r="Q17" s="11"/>
      <c r="R17" s="11"/>
      <c r="S17" s="11"/>
      <c r="T17" s="11"/>
      <c r="U17" s="11"/>
      <c r="V17" s="11"/>
      <c r="W17" s="11"/>
      <c r="X17" s="124"/>
      <c r="Y17" s="125"/>
    </row>
    <row r="18" spans="1:25" ht="18.75" customHeight="1">
      <c r="A18" s="280">
        <v>8</v>
      </c>
      <c r="B18" s="304">
        <v>1810224634</v>
      </c>
      <c r="C18" s="281" t="s">
        <v>2183</v>
      </c>
      <c r="D18" s="282" t="s">
        <v>2404</v>
      </c>
      <c r="E18" s="283" t="s">
        <v>2184</v>
      </c>
      <c r="F18" s="284" t="s">
        <v>2177</v>
      </c>
      <c r="G18" s="285">
        <v>80</v>
      </c>
      <c r="H18" s="315" t="str">
        <f t="shared" si="0"/>
        <v>TỐT</v>
      </c>
      <c r="I18" s="285">
        <v>90</v>
      </c>
      <c r="J18" s="315" t="str">
        <f t="shared" si="1"/>
        <v>X SẮC</v>
      </c>
      <c r="K18" s="285">
        <f t="shared" si="2"/>
        <v>85</v>
      </c>
      <c r="L18" s="315" t="str">
        <f t="shared" si="3"/>
        <v>TỐT</v>
      </c>
      <c r="M18" s="286"/>
      <c r="O18" s="11"/>
      <c r="P18" s="11"/>
      <c r="Q18" s="126"/>
      <c r="R18" s="11"/>
      <c r="S18" s="11"/>
      <c r="T18" s="11"/>
      <c r="U18" s="11"/>
      <c r="V18" s="11"/>
      <c r="W18" s="11"/>
      <c r="X18" s="124"/>
      <c r="Y18" s="125"/>
    </row>
    <row r="19" spans="1:25" ht="18.75" customHeight="1">
      <c r="A19" s="280">
        <v>9</v>
      </c>
      <c r="B19" s="304">
        <v>1810224635</v>
      </c>
      <c r="C19" s="281" t="s">
        <v>2078</v>
      </c>
      <c r="D19" s="282" t="s">
        <v>1387</v>
      </c>
      <c r="E19" s="283" t="s">
        <v>1153</v>
      </c>
      <c r="F19" s="284" t="s">
        <v>2177</v>
      </c>
      <c r="G19" s="285">
        <v>95</v>
      </c>
      <c r="H19" s="315" t="str">
        <f t="shared" si="0"/>
        <v>X SẮC</v>
      </c>
      <c r="I19" s="285">
        <v>95</v>
      </c>
      <c r="J19" s="315" t="str">
        <f t="shared" si="1"/>
        <v>X SẮC</v>
      </c>
      <c r="K19" s="285">
        <f t="shared" si="2"/>
        <v>95</v>
      </c>
      <c r="L19" s="315" t="str">
        <f t="shared" si="3"/>
        <v>X SẮC</v>
      </c>
      <c r="M19" s="286"/>
      <c r="O19" s="11"/>
      <c r="P19" s="11"/>
      <c r="Q19" s="126"/>
      <c r="R19" s="11"/>
      <c r="S19" s="11"/>
      <c r="T19" s="11"/>
      <c r="U19" s="11"/>
      <c r="V19" s="11"/>
      <c r="W19" s="11"/>
      <c r="X19" s="124"/>
      <c r="Y19" s="125"/>
    </row>
    <row r="20" spans="1:25" ht="18.75" customHeight="1">
      <c r="A20" s="280">
        <v>10</v>
      </c>
      <c r="B20" s="304">
        <v>1810224636</v>
      </c>
      <c r="C20" s="281" t="s">
        <v>2185</v>
      </c>
      <c r="D20" s="282" t="s">
        <v>1968</v>
      </c>
      <c r="E20" s="283" t="s">
        <v>2186</v>
      </c>
      <c r="F20" s="284" t="s">
        <v>2177</v>
      </c>
      <c r="G20" s="285">
        <v>94</v>
      </c>
      <c r="H20" s="315" t="str">
        <f t="shared" si="0"/>
        <v>X SẮC</v>
      </c>
      <c r="I20" s="285">
        <v>95</v>
      </c>
      <c r="J20" s="315" t="str">
        <f t="shared" si="1"/>
        <v>X SẮC</v>
      </c>
      <c r="K20" s="285">
        <f t="shared" si="2"/>
        <v>94.5</v>
      </c>
      <c r="L20" s="315" t="str">
        <f t="shared" si="3"/>
        <v>X SẮC</v>
      </c>
      <c r="M20" s="286"/>
      <c r="O20" s="11"/>
      <c r="P20" s="11"/>
      <c r="Q20" s="126"/>
      <c r="R20" s="11"/>
      <c r="S20" s="11"/>
      <c r="T20" s="11"/>
      <c r="U20" s="11"/>
      <c r="V20" s="11"/>
      <c r="W20" s="11"/>
      <c r="X20" s="124"/>
      <c r="Y20" s="125"/>
    </row>
    <row r="21" spans="1:25" ht="18.75" customHeight="1">
      <c r="A21" s="280">
        <v>11</v>
      </c>
      <c r="B21" s="304">
        <v>1810224638</v>
      </c>
      <c r="C21" s="281" t="s">
        <v>1994</v>
      </c>
      <c r="D21" s="282" t="s">
        <v>1729</v>
      </c>
      <c r="E21" s="283" t="s">
        <v>1418</v>
      </c>
      <c r="F21" s="284" t="s">
        <v>2177</v>
      </c>
      <c r="G21" s="285">
        <v>0</v>
      </c>
      <c r="H21" s="315" t="str">
        <f t="shared" si="0"/>
        <v>KÉM</v>
      </c>
      <c r="I21" s="285">
        <v>0</v>
      </c>
      <c r="J21" s="315" t="str">
        <f t="shared" si="1"/>
        <v>KÉM</v>
      </c>
      <c r="K21" s="285">
        <f t="shared" si="2"/>
        <v>0</v>
      </c>
      <c r="L21" s="315" t="str">
        <f t="shared" si="3"/>
        <v>KÉM</v>
      </c>
      <c r="M21" s="286"/>
      <c r="O21" s="11"/>
      <c r="P21" s="11"/>
      <c r="Q21" s="126"/>
      <c r="R21" s="11"/>
      <c r="S21" s="11"/>
      <c r="T21" s="11"/>
      <c r="U21" s="11"/>
      <c r="V21" s="11"/>
      <c r="W21" s="11"/>
      <c r="X21" s="124"/>
      <c r="Y21" s="125"/>
    </row>
    <row r="22" spans="1:25" ht="18.75" customHeight="1">
      <c r="A22" s="280">
        <v>12</v>
      </c>
      <c r="B22" s="304">
        <v>1810224640</v>
      </c>
      <c r="C22" s="281" t="s">
        <v>2187</v>
      </c>
      <c r="D22" s="282" t="s">
        <v>1822</v>
      </c>
      <c r="E22" s="283" t="s">
        <v>2188</v>
      </c>
      <c r="F22" s="284" t="s">
        <v>2177</v>
      </c>
      <c r="G22" s="285">
        <v>92</v>
      </c>
      <c r="H22" s="315" t="str">
        <f t="shared" si="0"/>
        <v>X SẮC</v>
      </c>
      <c r="I22" s="285">
        <v>90</v>
      </c>
      <c r="J22" s="315" t="str">
        <f t="shared" si="1"/>
        <v>X SẮC</v>
      </c>
      <c r="K22" s="285">
        <f t="shared" si="2"/>
        <v>91</v>
      </c>
      <c r="L22" s="315" t="str">
        <f t="shared" si="3"/>
        <v>X SẮC</v>
      </c>
      <c r="M22" s="286"/>
      <c r="O22" s="11"/>
      <c r="P22" s="11"/>
      <c r="Q22" s="126"/>
      <c r="R22" s="11"/>
      <c r="S22" s="11"/>
      <c r="T22" s="11"/>
      <c r="U22" s="11"/>
      <c r="V22" s="11"/>
      <c r="W22" s="11"/>
      <c r="X22" s="124"/>
      <c r="Y22" s="125"/>
    </row>
    <row r="23" spans="1:25" ht="18.75" customHeight="1">
      <c r="A23" s="280">
        <v>13</v>
      </c>
      <c r="B23" s="304">
        <v>1810224641</v>
      </c>
      <c r="C23" s="281" t="s">
        <v>1721</v>
      </c>
      <c r="D23" s="282" t="s">
        <v>1480</v>
      </c>
      <c r="E23" s="283" t="s">
        <v>1638</v>
      </c>
      <c r="F23" s="284" t="s">
        <v>2177</v>
      </c>
      <c r="G23" s="285">
        <v>95</v>
      </c>
      <c r="H23" s="315" t="str">
        <f t="shared" si="0"/>
        <v>X SẮC</v>
      </c>
      <c r="I23" s="285">
        <v>89</v>
      </c>
      <c r="J23" s="315" t="str">
        <f t="shared" si="1"/>
        <v>TỐT</v>
      </c>
      <c r="K23" s="285">
        <f t="shared" si="2"/>
        <v>92</v>
      </c>
      <c r="L23" s="315" t="str">
        <f t="shared" si="3"/>
        <v>X SẮC</v>
      </c>
      <c r="M23" s="286"/>
      <c r="O23" s="11"/>
      <c r="P23" s="11"/>
      <c r="Q23" s="126"/>
      <c r="R23" s="11"/>
      <c r="S23" s="11"/>
      <c r="T23" s="11"/>
      <c r="U23" s="11"/>
      <c r="V23" s="11"/>
      <c r="W23" s="11"/>
      <c r="X23" s="124"/>
      <c r="Y23" s="125"/>
    </row>
    <row r="24" spans="1:25" ht="18.75" customHeight="1">
      <c r="A24" s="280">
        <v>14</v>
      </c>
      <c r="B24" s="304">
        <v>1810224642</v>
      </c>
      <c r="C24" s="281" t="s">
        <v>1939</v>
      </c>
      <c r="D24" s="282" t="s">
        <v>1934</v>
      </c>
      <c r="E24" s="283" t="s">
        <v>2125</v>
      </c>
      <c r="F24" s="284" t="s">
        <v>2177</v>
      </c>
      <c r="G24" s="285">
        <v>92</v>
      </c>
      <c r="H24" s="315" t="str">
        <f t="shared" si="0"/>
        <v>X SẮC</v>
      </c>
      <c r="I24" s="285">
        <v>0</v>
      </c>
      <c r="J24" s="315" t="str">
        <f t="shared" si="1"/>
        <v>KÉM</v>
      </c>
      <c r="K24" s="285">
        <f t="shared" si="2"/>
        <v>46</v>
      </c>
      <c r="L24" s="315" t="str">
        <f t="shared" si="3"/>
        <v>YẾU</v>
      </c>
      <c r="M24" s="286" t="s">
        <v>1954</v>
      </c>
      <c r="O24" s="11"/>
      <c r="P24" s="11"/>
      <c r="Q24" s="126"/>
      <c r="R24" s="11"/>
      <c r="S24" s="11"/>
      <c r="T24" s="11"/>
      <c r="U24" s="11"/>
      <c r="V24" s="11"/>
      <c r="W24" s="11"/>
      <c r="X24" s="124"/>
      <c r="Y24" s="125"/>
    </row>
    <row r="25" spans="1:25" ht="18.75" customHeight="1">
      <c r="A25" s="280">
        <v>15</v>
      </c>
      <c r="B25" s="304">
        <v>1810224643</v>
      </c>
      <c r="C25" s="281" t="s">
        <v>1942</v>
      </c>
      <c r="D25" s="282" t="s">
        <v>1480</v>
      </c>
      <c r="E25" s="283" t="s">
        <v>2189</v>
      </c>
      <c r="F25" s="284" t="s">
        <v>2177</v>
      </c>
      <c r="G25" s="285">
        <v>94</v>
      </c>
      <c r="H25" s="315" t="str">
        <f t="shared" si="0"/>
        <v>X SẮC</v>
      </c>
      <c r="I25" s="285">
        <v>0</v>
      </c>
      <c r="J25" s="315" t="str">
        <f t="shared" si="1"/>
        <v>KÉM</v>
      </c>
      <c r="K25" s="285">
        <f t="shared" si="2"/>
        <v>47</v>
      </c>
      <c r="L25" s="315" t="str">
        <f t="shared" si="3"/>
        <v>YẾU</v>
      </c>
      <c r="M25" s="286"/>
      <c r="O25" s="11"/>
      <c r="P25" s="11"/>
      <c r="Q25" s="126"/>
      <c r="R25" s="11"/>
      <c r="S25" s="11"/>
      <c r="T25" s="11"/>
      <c r="U25" s="11"/>
      <c r="V25" s="11"/>
      <c r="W25" s="11"/>
      <c r="X25" s="124"/>
      <c r="Y25" s="125"/>
    </row>
    <row r="26" spans="1:25" ht="18.75" customHeight="1">
      <c r="A26" s="280">
        <v>16</v>
      </c>
      <c r="B26" s="304">
        <v>1810224645</v>
      </c>
      <c r="C26" s="281" t="s">
        <v>2190</v>
      </c>
      <c r="D26" s="282" t="s">
        <v>1643</v>
      </c>
      <c r="E26" s="283" t="s">
        <v>2191</v>
      </c>
      <c r="F26" s="284" t="s">
        <v>2177</v>
      </c>
      <c r="G26" s="285">
        <v>85</v>
      </c>
      <c r="H26" s="315" t="str">
        <f t="shared" si="0"/>
        <v>TỐT</v>
      </c>
      <c r="I26" s="285">
        <v>0</v>
      </c>
      <c r="J26" s="315" t="str">
        <f t="shared" si="1"/>
        <v>KÉM</v>
      </c>
      <c r="K26" s="285">
        <f t="shared" si="2"/>
        <v>42.5</v>
      </c>
      <c r="L26" s="315" t="str">
        <f t="shared" si="3"/>
        <v>YẾU</v>
      </c>
      <c r="M26" s="286" t="s">
        <v>1954</v>
      </c>
      <c r="O26" s="11"/>
      <c r="P26" s="11"/>
      <c r="Q26" s="126"/>
      <c r="R26" s="11"/>
      <c r="S26" s="11"/>
      <c r="T26" s="11"/>
      <c r="U26" s="11"/>
      <c r="V26" s="11"/>
      <c r="W26" s="11"/>
      <c r="X26" s="124"/>
      <c r="Y26" s="125"/>
    </row>
    <row r="27" spans="1:25" ht="18.75" customHeight="1">
      <c r="A27" s="280">
        <v>17</v>
      </c>
      <c r="B27" s="304">
        <v>1810224646</v>
      </c>
      <c r="C27" s="281" t="s">
        <v>2192</v>
      </c>
      <c r="D27" s="282" t="s">
        <v>1740</v>
      </c>
      <c r="E27" s="283" t="s">
        <v>2158</v>
      </c>
      <c r="F27" s="284" t="s">
        <v>2177</v>
      </c>
      <c r="G27" s="285">
        <v>0</v>
      </c>
      <c r="H27" s="315" t="str">
        <f t="shared" si="0"/>
        <v>KÉM</v>
      </c>
      <c r="I27" s="285">
        <v>0</v>
      </c>
      <c r="J27" s="315" t="str">
        <f t="shared" si="1"/>
        <v>KÉM</v>
      </c>
      <c r="K27" s="285">
        <f t="shared" si="2"/>
        <v>0</v>
      </c>
      <c r="L27" s="315" t="str">
        <f t="shared" si="3"/>
        <v>KÉM</v>
      </c>
      <c r="M27" s="286" t="s">
        <v>1954</v>
      </c>
      <c r="O27" s="11"/>
      <c r="P27" s="11"/>
      <c r="Q27" s="126"/>
      <c r="R27" s="11"/>
      <c r="S27" s="11"/>
      <c r="T27" s="11"/>
      <c r="U27" s="11"/>
      <c r="V27" s="11"/>
      <c r="W27" s="11"/>
      <c r="X27" s="124"/>
      <c r="Y27" s="125"/>
    </row>
    <row r="28" spans="1:25" ht="18.75" customHeight="1">
      <c r="A28" s="280">
        <v>18</v>
      </c>
      <c r="B28" s="304">
        <v>1811225075</v>
      </c>
      <c r="C28" s="281" t="s">
        <v>1588</v>
      </c>
      <c r="D28" s="282" t="s">
        <v>1312</v>
      </c>
      <c r="E28" s="283" t="s">
        <v>1554</v>
      </c>
      <c r="F28" s="284" t="s">
        <v>2177</v>
      </c>
      <c r="G28" s="285">
        <v>91</v>
      </c>
      <c r="H28" s="315" t="str">
        <f t="shared" si="0"/>
        <v>X SẮC</v>
      </c>
      <c r="I28" s="285">
        <v>0</v>
      </c>
      <c r="J28" s="315" t="str">
        <f t="shared" si="1"/>
        <v>KÉM</v>
      </c>
      <c r="K28" s="285">
        <f t="shared" si="2"/>
        <v>45.5</v>
      </c>
      <c r="L28" s="315" t="str">
        <f t="shared" si="3"/>
        <v>YẾU</v>
      </c>
      <c r="M28" s="286" t="s">
        <v>1954</v>
      </c>
      <c r="O28" s="11"/>
      <c r="P28" s="11"/>
      <c r="Q28" s="126"/>
      <c r="R28" s="11"/>
      <c r="S28" s="11"/>
      <c r="T28" s="11"/>
      <c r="U28" s="11"/>
      <c r="V28" s="11"/>
      <c r="W28" s="11"/>
      <c r="X28" s="124"/>
      <c r="Y28" s="125"/>
    </row>
    <row r="29" spans="1:25" ht="18.75" customHeight="1">
      <c r="A29" s="280">
        <v>19</v>
      </c>
      <c r="B29" s="304">
        <v>1811225089</v>
      </c>
      <c r="C29" s="281" t="s">
        <v>2193</v>
      </c>
      <c r="D29" s="282" t="s">
        <v>1333</v>
      </c>
      <c r="E29" s="283" t="s">
        <v>1941</v>
      </c>
      <c r="F29" s="284" t="s">
        <v>2177</v>
      </c>
      <c r="G29" s="285">
        <v>90</v>
      </c>
      <c r="H29" s="315" t="str">
        <f t="shared" si="0"/>
        <v>X SẮC</v>
      </c>
      <c r="I29" s="285">
        <v>0</v>
      </c>
      <c r="J29" s="315" t="str">
        <f t="shared" si="1"/>
        <v>KÉM</v>
      </c>
      <c r="K29" s="285">
        <f t="shared" si="2"/>
        <v>45</v>
      </c>
      <c r="L29" s="315" t="str">
        <f t="shared" si="3"/>
        <v>YẾU</v>
      </c>
      <c r="M29" s="286"/>
      <c r="O29" s="11"/>
      <c r="P29" s="11"/>
      <c r="Q29" s="11"/>
      <c r="R29" s="11"/>
      <c r="S29" s="11"/>
      <c r="T29" s="11"/>
      <c r="U29" s="11"/>
      <c r="V29" s="11"/>
      <c r="W29" s="11"/>
      <c r="X29" s="124"/>
      <c r="Y29" s="125"/>
    </row>
    <row r="30" spans="1:25" ht="18.75" customHeight="1">
      <c r="A30" s="280">
        <v>20</v>
      </c>
      <c r="B30" s="304">
        <v>1811225090</v>
      </c>
      <c r="C30" s="281" t="s">
        <v>2194</v>
      </c>
      <c r="D30" s="282" t="s">
        <v>2195</v>
      </c>
      <c r="E30" s="283" t="s">
        <v>857</v>
      </c>
      <c r="F30" s="284" t="s">
        <v>2177</v>
      </c>
      <c r="G30" s="285">
        <v>0</v>
      </c>
      <c r="H30" s="315" t="str">
        <f t="shared" si="0"/>
        <v>KÉM</v>
      </c>
      <c r="I30" s="285">
        <v>0</v>
      </c>
      <c r="J30" s="315" t="str">
        <f t="shared" si="1"/>
        <v>KÉM</v>
      </c>
      <c r="K30" s="285">
        <f t="shared" si="2"/>
        <v>0</v>
      </c>
      <c r="L30" s="315" t="str">
        <f t="shared" si="3"/>
        <v>KÉM</v>
      </c>
      <c r="M30" s="286" t="s">
        <v>1954</v>
      </c>
      <c r="O30" s="11"/>
      <c r="P30" s="11"/>
      <c r="Q30" s="126"/>
      <c r="R30" s="11"/>
      <c r="S30" s="11"/>
      <c r="T30" s="11"/>
      <c r="U30" s="11"/>
      <c r="V30" s="11"/>
      <c r="W30" s="11"/>
      <c r="X30" s="124"/>
      <c r="Y30" s="125"/>
    </row>
    <row r="31" spans="1:25" ht="18.75" customHeight="1">
      <c r="A31" s="280">
        <v>21</v>
      </c>
      <c r="B31" s="304">
        <v>1811225092</v>
      </c>
      <c r="C31" s="281" t="s">
        <v>2196</v>
      </c>
      <c r="D31" s="282" t="s">
        <v>1420</v>
      </c>
      <c r="E31" s="283" t="s">
        <v>1970</v>
      </c>
      <c r="F31" s="284" t="s">
        <v>2177</v>
      </c>
      <c r="G31" s="285">
        <v>78</v>
      </c>
      <c r="H31" s="315" t="str">
        <f t="shared" si="0"/>
        <v>KHÁ</v>
      </c>
      <c r="I31" s="285">
        <v>95</v>
      </c>
      <c r="J31" s="315" t="str">
        <f t="shared" si="1"/>
        <v>X SẮC</v>
      </c>
      <c r="K31" s="285">
        <f t="shared" si="2"/>
        <v>86.5</v>
      </c>
      <c r="L31" s="315" t="str">
        <f t="shared" si="3"/>
        <v>TỐT</v>
      </c>
      <c r="M31" s="286"/>
      <c r="O31" s="11"/>
      <c r="P31" s="11"/>
      <c r="Q31" s="126"/>
      <c r="R31" s="11"/>
      <c r="S31" s="11"/>
      <c r="T31" s="11"/>
      <c r="U31" s="11"/>
      <c r="V31" s="11"/>
      <c r="W31" s="11"/>
      <c r="X31" s="124"/>
      <c r="Y31" s="125"/>
    </row>
    <row r="32" spans="1:25" ht="18.75" customHeight="1">
      <c r="A32" s="280">
        <v>22</v>
      </c>
      <c r="B32" s="304">
        <v>1811225094</v>
      </c>
      <c r="C32" s="281" t="s">
        <v>2197</v>
      </c>
      <c r="D32" s="282" t="s">
        <v>2198</v>
      </c>
      <c r="E32" s="283" t="s">
        <v>2199</v>
      </c>
      <c r="F32" s="284" t="s">
        <v>2177</v>
      </c>
      <c r="G32" s="285">
        <v>93</v>
      </c>
      <c r="H32" s="315" t="str">
        <f t="shared" si="0"/>
        <v>X SẮC</v>
      </c>
      <c r="I32" s="285">
        <v>90.5</v>
      </c>
      <c r="J32" s="315" t="str">
        <f t="shared" si="1"/>
        <v>X SẮC</v>
      </c>
      <c r="K32" s="285">
        <f t="shared" si="2"/>
        <v>91.75</v>
      </c>
      <c r="L32" s="315" t="str">
        <f t="shared" si="3"/>
        <v>X SẮC</v>
      </c>
      <c r="M32" s="286"/>
      <c r="O32" s="11"/>
      <c r="P32" s="11"/>
      <c r="Q32" s="126"/>
      <c r="R32" s="11"/>
      <c r="S32" s="11"/>
      <c r="T32" s="11"/>
      <c r="U32" s="11"/>
      <c r="V32" s="11"/>
      <c r="W32" s="11"/>
      <c r="X32" s="124"/>
      <c r="Y32" s="125"/>
    </row>
    <row r="33" spans="1:25" ht="18.75" customHeight="1">
      <c r="A33" s="280">
        <v>23</v>
      </c>
      <c r="B33" s="304">
        <v>1811225582</v>
      </c>
      <c r="C33" s="281" t="s">
        <v>2167</v>
      </c>
      <c r="D33" s="282" t="s">
        <v>1457</v>
      </c>
      <c r="E33" s="283" t="s">
        <v>342</v>
      </c>
      <c r="F33" s="284" t="s">
        <v>2177</v>
      </c>
      <c r="G33" s="285">
        <v>0</v>
      </c>
      <c r="H33" s="315" t="str">
        <f t="shared" si="0"/>
        <v>KÉM</v>
      </c>
      <c r="I33" s="285">
        <v>0</v>
      </c>
      <c r="J33" s="315" t="str">
        <f t="shared" si="1"/>
        <v>KÉM</v>
      </c>
      <c r="K33" s="285">
        <f t="shared" si="2"/>
        <v>0</v>
      </c>
      <c r="L33" s="315" t="str">
        <f t="shared" si="3"/>
        <v>KÉM</v>
      </c>
      <c r="M33" s="286" t="s">
        <v>1954</v>
      </c>
      <c r="O33" s="11"/>
      <c r="P33" s="11"/>
      <c r="Q33" s="126"/>
      <c r="R33" s="11"/>
      <c r="S33" s="11"/>
      <c r="T33" s="11"/>
      <c r="U33" s="11"/>
      <c r="V33" s="11"/>
      <c r="W33" s="11"/>
      <c r="X33" s="124"/>
      <c r="Y33" s="125"/>
    </row>
    <row r="34" spans="1:25" ht="18.75" customHeight="1">
      <c r="A34" s="280">
        <v>24</v>
      </c>
      <c r="B34" s="304">
        <v>1811225586</v>
      </c>
      <c r="C34" s="281" t="s">
        <v>2200</v>
      </c>
      <c r="D34" s="282" t="s">
        <v>1605</v>
      </c>
      <c r="E34" s="283" t="s">
        <v>865</v>
      </c>
      <c r="F34" s="284" t="s">
        <v>2177</v>
      </c>
      <c r="G34" s="285">
        <v>88</v>
      </c>
      <c r="H34" s="315" t="str">
        <f t="shared" si="0"/>
        <v>TỐT</v>
      </c>
      <c r="I34" s="285">
        <v>90</v>
      </c>
      <c r="J34" s="315" t="str">
        <f t="shared" si="1"/>
        <v>X SẮC</v>
      </c>
      <c r="K34" s="285">
        <f t="shared" si="2"/>
        <v>89</v>
      </c>
      <c r="L34" s="315" t="str">
        <f t="shared" si="3"/>
        <v>TỐT</v>
      </c>
      <c r="M34" s="286"/>
      <c r="O34" s="11"/>
      <c r="P34" s="11"/>
      <c r="Q34" s="126"/>
      <c r="R34" s="11"/>
      <c r="S34" s="11"/>
      <c r="T34" s="11"/>
      <c r="U34" s="11"/>
      <c r="V34" s="11"/>
      <c r="W34" s="11"/>
      <c r="X34" s="124"/>
      <c r="Y34" s="125"/>
    </row>
    <row r="35" spans="1:25" ht="18.75" customHeight="1">
      <c r="A35" s="280">
        <v>25</v>
      </c>
      <c r="B35" s="304">
        <v>1811225804</v>
      </c>
      <c r="C35" s="281" t="s">
        <v>2201</v>
      </c>
      <c r="D35" s="282" t="s">
        <v>1702</v>
      </c>
      <c r="E35" s="283" t="s">
        <v>952</v>
      </c>
      <c r="F35" s="284" t="s">
        <v>2177</v>
      </c>
      <c r="G35" s="285">
        <v>88</v>
      </c>
      <c r="H35" s="315" t="str">
        <f t="shared" si="0"/>
        <v>TỐT</v>
      </c>
      <c r="I35" s="285">
        <v>90</v>
      </c>
      <c r="J35" s="315" t="str">
        <f t="shared" si="1"/>
        <v>X SẮC</v>
      </c>
      <c r="K35" s="285">
        <f t="shared" si="2"/>
        <v>89</v>
      </c>
      <c r="L35" s="315" t="str">
        <f t="shared" si="3"/>
        <v>TỐT</v>
      </c>
      <c r="M35" s="286"/>
      <c r="O35" s="11"/>
      <c r="P35" s="11"/>
      <c r="Q35" s="126"/>
      <c r="R35" s="11"/>
      <c r="S35" s="11"/>
      <c r="T35" s="11"/>
      <c r="U35" s="11"/>
      <c r="V35" s="11"/>
      <c r="W35" s="11"/>
      <c r="X35" s="124"/>
      <c r="Y35" s="125"/>
    </row>
    <row r="36" spans="1:25" ht="18.75" customHeight="1">
      <c r="A36" s="280">
        <v>26</v>
      </c>
      <c r="B36" s="304">
        <v>1811225959</v>
      </c>
      <c r="C36" s="281" t="s">
        <v>2202</v>
      </c>
      <c r="D36" s="282" t="s">
        <v>1689</v>
      </c>
      <c r="E36" s="283" t="s">
        <v>1900</v>
      </c>
      <c r="F36" s="284" t="s">
        <v>2177</v>
      </c>
      <c r="G36" s="285">
        <v>90</v>
      </c>
      <c r="H36" s="315" t="str">
        <f t="shared" si="0"/>
        <v>X SẮC</v>
      </c>
      <c r="I36" s="285">
        <v>0</v>
      </c>
      <c r="J36" s="315" t="str">
        <f t="shared" si="1"/>
        <v>KÉM</v>
      </c>
      <c r="K36" s="285">
        <f t="shared" si="2"/>
        <v>45</v>
      </c>
      <c r="L36" s="315" t="str">
        <f t="shared" si="3"/>
        <v>YẾU</v>
      </c>
      <c r="M36" s="286"/>
      <c r="O36" s="11"/>
      <c r="P36" s="11"/>
      <c r="Q36" s="126"/>
      <c r="R36" s="11"/>
      <c r="S36" s="11"/>
      <c r="T36" s="11"/>
      <c r="U36" s="11"/>
      <c r="V36" s="11"/>
      <c r="W36" s="11"/>
      <c r="X36" s="124"/>
      <c r="Y36" s="125"/>
    </row>
    <row r="37" spans="1:25" ht="18.75" customHeight="1">
      <c r="A37" s="280">
        <v>27</v>
      </c>
      <c r="B37" s="304">
        <v>1811226166</v>
      </c>
      <c r="C37" s="281" t="s">
        <v>2203</v>
      </c>
      <c r="D37" s="282" t="s">
        <v>1484</v>
      </c>
      <c r="E37" s="283" t="s">
        <v>1353</v>
      </c>
      <c r="F37" s="284" t="s">
        <v>2177</v>
      </c>
      <c r="G37" s="285">
        <v>73</v>
      </c>
      <c r="H37" s="315" t="str">
        <f t="shared" si="0"/>
        <v>KHÁ</v>
      </c>
      <c r="I37" s="285">
        <v>80</v>
      </c>
      <c r="J37" s="315" t="str">
        <f t="shared" si="1"/>
        <v>TỐT</v>
      </c>
      <c r="K37" s="285">
        <f t="shared" si="2"/>
        <v>76.5</v>
      </c>
      <c r="L37" s="315" t="str">
        <f t="shared" si="3"/>
        <v>KHÁ</v>
      </c>
      <c r="M37" s="286"/>
      <c r="O37" s="11"/>
      <c r="P37" s="11"/>
      <c r="Q37" s="126"/>
      <c r="R37" s="11"/>
      <c r="S37" s="11"/>
      <c r="T37" s="11"/>
      <c r="U37" s="11"/>
      <c r="V37" s="11"/>
      <c r="W37" s="11"/>
      <c r="X37" s="124"/>
      <c r="Y37" s="125"/>
    </row>
    <row r="38" spans="1:25" ht="18.75" customHeight="1">
      <c r="A38" s="280">
        <v>28</v>
      </c>
      <c r="B38" s="304">
        <v>1811226167</v>
      </c>
      <c r="C38" s="281" t="s">
        <v>2204</v>
      </c>
      <c r="D38" s="282" t="s">
        <v>1513</v>
      </c>
      <c r="E38" s="283" t="s">
        <v>2205</v>
      </c>
      <c r="F38" s="284" t="s">
        <v>2177</v>
      </c>
      <c r="G38" s="285">
        <v>91</v>
      </c>
      <c r="H38" s="315" t="str">
        <f t="shared" si="0"/>
        <v>X SẮC</v>
      </c>
      <c r="I38" s="285">
        <v>0</v>
      </c>
      <c r="J38" s="315" t="str">
        <f t="shared" si="1"/>
        <v>KÉM</v>
      </c>
      <c r="K38" s="285">
        <f t="shared" si="2"/>
        <v>45.5</v>
      </c>
      <c r="L38" s="315" t="str">
        <f t="shared" si="3"/>
        <v>YẾU</v>
      </c>
      <c r="M38" s="286" t="s">
        <v>1954</v>
      </c>
      <c r="O38" s="11"/>
      <c r="P38" s="11"/>
      <c r="Q38" s="126"/>
      <c r="R38" s="11"/>
      <c r="S38" s="11"/>
      <c r="T38" s="11"/>
      <c r="U38" s="11"/>
      <c r="V38" s="11"/>
      <c r="W38" s="11"/>
      <c r="X38" s="124"/>
      <c r="Y38" s="125"/>
    </row>
    <row r="39" spans="1:25" ht="18.75" customHeight="1">
      <c r="A39" s="280">
        <v>29</v>
      </c>
      <c r="B39" s="304">
        <v>1811226269</v>
      </c>
      <c r="C39" s="281" t="s">
        <v>2206</v>
      </c>
      <c r="D39" s="282" t="s">
        <v>1307</v>
      </c>
      <c r="E39" s="283" t="s">
        <v>2199</v>
      </c>
      <c r="F39" s="284" t="s">
        <v>2177</v>
      </c>
      <c r="G39" s="285">
        <v>95</v>
      </c>
      <c r="H39" s="315" t="str">
        <f t="shared" si="0"/>
        <v>X SẮC</v>
      </c>
      <c r="I39" s="285">
        <v>90</v>
      </c>
      <c r="J39" s="315" t="str">
        <f t="shared" si="1"/>
        <v>X SẮC</v>
      </c>
      <c r="K39" s="285">
        <f t="shared" si="2"/>
        <v>92.5</v>
      </c>
      <c r="L39" s="315" t="str">
        <f t="shared" si="3"/>
        <v>X SẮC</v>
      </c>
      <c r="M39" s="286"/>
      <c r="O39" s="11"/>
      <c r="P39" s="11"/>
      <c r="Q39" s="126"/>
      <c r="R39" s="11"/>
      <c r="S39" s="11"/>
      <c r="T39" s="11"/>
      <c r="U39" s="11"/>
      <c r="V39" s="11"/>
      <c r="W39" s="11"/>
      <c r="X39" s="124"/>
      <c r="Y39" s="125"/>
    </row>
    <row r="40" spans="1:25" ht="18.75" customHeight="1">
      <c r="A40" s="280">
        <v>30</v>
      </c>
      <c r="B40" s="304">
        <v>1811226676</v>
      </c>
      <c r="C40" s="281" t="s">
        <v>2207</v>
      </c>
      <c r="D40" s="282" t="s">
        <v>1344</v>
      </c>
      <c r="E40" s="283" t="s">
        <v>1746</v>
      </c>
      <c r="F40" s="284" t="s">
        <v>2177</v>
      </c>
      <c r="G40" s="285">
        <v>90</v>
      </c>
      <c r="H40" s="315" t="str">
        <f t="shared" si="0"/>
        <v>X SẮC</v>
      </c>
      <c r="I40" s="285">
        <v>0</v>
      </c>
      <c r="J40" s="315" t="str">
        <f t="shared" si="1"/>
        <v>KÉM</v>
      </c>
      <c r="K40" s="285">
        <f t="shared" si="2"/>
        <v>45</v>
      </c>
      <c r="L40" s="315" t="str">
        <f t="shared" si="3"/>
        <v>YẾU</v>
      </c>
      <c r="M40" s="286" t="s">
        <v>1954</v>
      </c>
      <c r="O40" s="11"/>
      <c r="P40" s="11"/>
      <c r="Q40" s="126"/>
      <c r="R40" s="11"/>
      <c r="S40" s="11"/>
      <c r="T40" s="11"/>
      <c r="U40" s="11"/>
      <c r="V40" s="11"/>
      <c r="W40" s="11"/>
      <c r="X40" s="124"/>
      <c r="Y40" s="125"/>
    </row>
    <row r="41" spans="1:25" ht="18.75" customHeight="1">
      <c r="A41" s="280">
        <v>31</v>
      </c>
      <c r="B41" s="304">
        <v>1810225082</v>
      </c>
      <c r="C41" s="281" t="s">
        <v>1311</v>
      </c>
      <c r="D41" s="282" t="s">
        <v>1881</v>
      </c>
      <c r="E41" s="283" t="s">
        <v>2211</v>
      </c>
      <c r="F41" s="284" t="s">
        <v>2210</v>
      </c>
      <c r="G41" s="285">
        <v>55</v>
      </c>
      <c r="H41" s="315" t="str">
        <f t="shared" si="0"/>
        <v>T. BÌNH</v>
      </c>
      <c r="I41" s="285">
        <f>VLOOKUP(B41,'[1]RL02'!$D$10:$J$41,7,0)</f>
        <v>85</v>
      </c>
      <c r="J41" s="315" t="str">
        <f t="shared" si="1"/>
        <v>TỐT</v>
      </c>
      <c r="K41" s="285">
        <f t="shared" si="2"/>
        <v>70</v>
      </c>
      <c r="L41" s="315" t="str">
        <f t="shared" si="3"/>
        <v>KHÁ</v>
      </c>
      <c r="M41" s="286"/>
      <c r="O41" s="61"/>
      <c r="P41" s="61"/>
      <c r="Q41" s="219"/>
      <c r="R41" s="61"/>
      <c r="S41" s="216"/>
      <c r="T41" s="216"/>
      <c r="U41" s="216"/>
      <c r="V41" s="216"/>
      <c r="W41" s="216"/>
      <c r="X41" s="216"/>
      <c r="Y41" s="216"/>
    </row>
    <row r="42" spans="1:25" ht="18.75" customHeight="1">
      <c r="A42" s="280">
        <v>32</v>
      </c>
      <c r="B42" s="304">
        <v>1810225083</v>
      </c>
      <c r="C42" s="281" t="s">
        <v>2212</v>
      </c>
      <c r="D42" s="282" t="s">
        <v>1987</v>
      </c>
      <c r="E42" s="283" t="s">
        <v>2213</v>
      </c>
      <c r="F42" s="284" t="s">
        <v>2210</v>
      </c>
      <c r="G42" s="285">
        <v>0</v>
      </c>
      <c r="H42" s="315" t="str">
        <f aca="true" t="shared" si="4" ref="H42:H69">IF(G42&gt;=90,"X SẮC",IF(G42&gt;=80,"TỐT",IF(G42&gt;=70,"KHÁ",IF(G42&gt;=60,"TB KHÁ",IF(G42&gt;=50,"T. BÌNH",IF(G42&gt;=40,"YẾU","KÉM"))))))</f>
        <v>KÉM</v>
      </c>
      <c r="I42" s="285">
        <f>VLOOKUP(B42,'[1]RL02'!$D$10:$J$41,7,0)</f>
        <v>0</v>
      </c>
      <c r="J42" s="315" t="str">
        <f t="shared" si="1"/>
        <v>KÉM</v>
      </c>
      <c r="K42" s="285">
        <f t="shared" si="2"/>
        <v>0</v>
      </c>
      <c r="L42" s="315" t="str">
        <f t="shared" si="3"/>
        <v>KÉM</v>
      </c>
      <c r="M42" s="286"/>
      <c r="O42" s="61" t="s">
        <v>2502</v>
      </c>
      <c r="P42" s="61"/>
      <c r="Q42" s="219"/>
      <c r="R42" s="61"/>
      <c r="S42" s="216"/>
      <c r="T42" s="216"/>
      <c r="U42" s="216"/>
      <c r="V42" s="216"/>
      <c r="W42" s="216"/>
      <c r="X42" s="216"/>
      <c r="Y42" s="216"/>
    </row>
    <row r="43" spans="1:25" ht="18.75" customHeight="1">
      <c r="A43" s="280">
        <v>33</v>
      </c>
      <c r="B43" s="304">
        <v>1810225086</v>
      </c>
      <c r="C43" s="281" t="s">
        <v>2214</v>
      </c>
      <c r="D43" s="282" t="s">
        <v>1406</v>
      </c>
      <c r="E43" s="283" t="s">
        <v>2215</v>
      </c>
      <c r="F43" s="284" t="s">
        <v>2210</v>
      </c>
      <c r="G43" s="285">
        <v>85</v>
      </c>
      <c r="H43" s="315" t="str">
        <f t="shared" si="4"/>
        <v>TỐT</v>
      </c>
      <c r="I43" s="285">
        <f>VLOOKUP(B43,'[1]RL02'!$D$10:$J$41,7,0)</f>
        <v>85</v>
      </c>
      <c r="J43" s="315" t="str">
        <f t="shared" si="1"/>
        <v>TỐT</v>
      </c>
      <c r="K43" s="285">
        <f t="shared" si="2"/>
        <v>85</v>
      </c>
      <c r="L43" s="315" t="str">
        <f t="shared" si="3"/>
        <v>TỐT</v>
      </c>
      <c r="M43" s="286"/>
      <c r="O43" s="61"/>
      <c r="P43" s="61"/>
      <c r="Q43" s="219"/>
      <c r="R43" s="61"/>
      <c r="S43" s="216"/>
      <c r="T43" s="216"/>
      <c r="U43" s="216"/>
      <c r="V43" s="216"/>
      <c r="W43" s="216"/>
      <c r="X43" s="216"/>
      <c r="Y43" s="216"/>
    </row>
    <row r="44" spans="1:25" ht="18.75" customHeight="1">
      <c r="A44" s="280">
        <v>34</v>
      </c>
      <c r="B44" s="304">
        <v>1810225087</v>
      </c>
      <c r="C44" s="281" t="s">
        <v>2216</v>
      </c>
      <c r="D44" s="282" t="s">
        <v>1943</v>
      </c>
      <c r="E44" s="283" t="s">
        <v>1283</v>
      </c>
      <c r="F44" s="284" t="s">
        <v>2210</v>
      </c>
      <c r="G44" s="285">
        <v>85</v>
      </c>
      <c r="H44" s="315" t="str">
        <f t="shared" si="4"/>
        <v>TỐT</v>
      </c>
      <c r="I44" s="285">
        <f>VLOOKUP(B44,'[1]RL02'!$D$10:$J$41,7,0)</f>
        <v>85</v>
      </c>
      <c r="J44" s="315" t="str">
        <f t="shared" si="1"/>
        <v>TỐT</v>
      </c>
      <c r="K44" s="285">
        <f t="shared" si="2"/>
        <v>85</v>
      </c>
      <c r="L44" s="315" t="str">
        <f t="shared" si="3"/>
        <v>TỐT</v>
      </c>
      <c r="M44" s="286"/>
      <c r="O44" s="61"/>
      <c r="P44" s="61"/>
      <c r="Q44" s="219"/>
      <c r="R44" s="61"/>
      <c r="S44" s="216"/>
      <c r="T44" s="216"/>
      <c r="U44" s="216"/>
      <c r="V44" s="216"/>
      <c r="W44" s="216"/>
      <c r="X44" s="216"/>
      <c r="Y44" s="216"/>
    </row>
    <row r="45" spans="1:25" ht="18.75" customHeight="1">
      <c r="A45" s="280">
        <v>35</v>
      </c>
      <c r="B45" s="304">
        <v>1810225088</v>
      </c>
      <c r="C45" s="281" t="s">
        <v>2217</v>
      </c>
      <c r="D45" s="282" t="s">
        <v>1987</v>
      </c>
      <c r="E45" s="283" t="s">
        <v>1971</v>
      </c>
      <c r="F45" s="284" t="s">
        <v>2210</v>
      </c>
      <c r="G45" s="285">
        <v>80</v>
      </c>
      <c r="H45" s="315" t="str">
        <f t="shared" si="4"/>
        <v>TỐT</v>
      </c>
      <c r="I45" s="285">
        <f>VLOOKUP(B45,'[1]RL02'!$D$10:$J$41,7,0)</f>
        <v>0</v>
      </c>
      <c r="J45" s="315" t="str">
        <f t="shared" si="1"/>
        <v>KÉM</v>
      </c>
      <c r="K45" s="285">
        <f t="shared" si="2"/>
        <v>40</v>
      </c>
      <c r="L45" s="315" t="str">
        <f t="shared" si="3"/>
        <v>YẾU</v>
      </c>
      <c r="M45" s="286"/>
      <c r="O45" s="61"/>
      <c r="P45" s="61"/>
      <c r="Q45" s="219"/>
      <c r="R45" s="61"/>
      <c r="S45" s="216"/>
      <c r="T45" s="216"/>
      <c r="U45" s="216"/>
      <c r="V45" s="216"/>
      <c r="W45" s="216"/>
      <c r="X45" s="216"/>
      <c r="Y45" s="216"/>
    </row>
    <row r="46" spans="1:25" ht="18.75" customHeight="1">
      <c r="A46" s="280">
        <v>36</v>
      </c>
      <c r="B46" s="304">
        <v>1810225583</v>
      </c>
      <c r="C46" s="281" t="s">
        <v>2039</v>
      </c>
      <c r="D46" s="282" t="s">
        <v>1381</v>
      </c>
      <c r="E46" s="283" t="s">
        <v>1365</v>
      </c>
      <c r="F46" s="284" t="s">
        <v>2210</v>
      </c>
      <c r="G46" s="285">
        <v>85</v>
      </c>
      <c r="H46" s="315" t="str">
        <f t="shared" si="4"/>
        <v>TỐT</v>
      </c>
      <c r="I46" s="285">
        <f>VLOOKUP(B46,'[1]RL02'!$D$10:$J$41,7,0)</f>
        <v>80</v>
      </c>
      <c r="J46" s="315" t="str">
        <f t="shared" si="1"/>
        <v>TỐT</v>
      </c>
      <c r="K46" s="285">
        <f t="shared" si="2"/>
        <v>82.5</v>
      </c>
      <c r="L46" s="315" t="str">
        <f t="shared" si="3"/>
        <v>TỐT</v>
      </c>
      <c r="M46" s="286"/>
      <c r="O46" s="61"/>
      <c r="P46" s="61"/>
      <c r="Q46" s="61"/>
      <c r="R46" s="61"/>
      <c r="S46" s="216"/>
      <c r="T46" s="216"/>
      <c r="U46" s="216"/>
      <c r="V46" s="216"/>
      <c r="W46" s="216"/>
      <c r="X46" s="216"/>
      <c r="Y46" s="216"/>
    </row>
    <row r="47" spans="1:25" ht="18.75" customHeight="1">
      <c r="A47" s="280">
        <v>37</v>
      </c>
      <c r="B47" s="304">
        <v>1810225584</v>
      </c>
      <c r="C47" s="281" t="s">
        <v>2218</v>
      </c>
      <c r="D47" s="282" t="s">
        <v>1745</v>
      </c>
      <c r="E47" s="283" t="s">
        <v>1722</v>
      </c>
      <c r="F47" s="284" t="s">
        <v>2210</v>
      </c>
      <c r="G47" s="285">
        <v>80</v>
      </c>
      <c r="H47" s="315" t="str">
        <f t="shared" si="4"/>
        <v>TỐT</v>
      </c>
      <c r="I47" s="285">
        <f>VLOOKUP(B47,'[1]RL02'!$D$10:$J$41,7,0)</f>
        <v>85</v>
      </c>
      <c r="J47" s="315" t="str">
        <f t="shared" si="1"/>
        <v>TỐT</v>
      </c>
      <c r="K47" s="285">
        <f t="shared" si="2"/>
        <v>82.5</v>
      </c>
      <c r="L47" s="315" t="str">
        <f t="shared" si="3"/>
        <v>TỐT</v>
      </c>
      <c r="M47" s="286"/>
      <c r="O47" s="61"/>
      <c r="P47" s="61"/>
      <c r="Q47" s="219"/>
      <c r="R47" s="61"/>
      <c r="S47" s="216"/>
      <c r="T47" s="216"/>
      <c r="U47" s="216"/>
      <c r="V47" s="216"/>
      <c r="W47" s="216"/>
      <c r="X47" s="216"/>
      <c r="Y47" s="216"/>
    </row>
    <row r="48" spans="1:25" ht="18.75" customHeight="1">
      <c r="A48" s="280">
        <v>38</v>
      </c>
      <c r="B48" s="304">
        <v>1810225585</v>
      </c>
      <c r="C48" s="281" t="s">
        <v>2219</v>
      </c>
      <c r="D48" s="282" t="s">
        <v>2404</v>
      </c>
      <c r="E48" s="283" t="s">
        <v>1585</v>
      </c>
      <c r="F48" s="284" t="s">
        <v>2210</v>
      </c>
      <c r="G48" s="285">
        <v>85</v>
      </c>
      <c r="H48" s="315" t="str">
        <f t="shared" si="4"/>
        <v>TỐT</v>
      </c>
      <c r="I48" s="285">
        <f>VLOOKUP(B48,'[1]RL02'!$D$10:$J$41,7,0)</f>
        <v>85</v>
      </c>
      <c r="J48" s="315" t="str">
        <f t="shared" si="1"/>
        <v>TỐT</v>
      </c>
      <c r="K48" s="285">
        <f t="shared" si="2"/>
        <v>85</v>
      </c>
      <c r="L48" s="315" t="str">
        <f t="shared" si="3"/>
        <v>TỐT</v>
      </c>
      <c r="M48" s="286"/>
      <c r="O48" s="61"/>
      <c r="P48" s="61"/>
      <c r="Q48" s="219"/>
      <c r="R48" s="61"/>
      <c r="S48" s="216"/>
      <c r="T48" s="216"/>
      <c r="U48" s="216"/>
      <c r="V48" s="216"/>
      <c r="W48" s="216"/>
      <c r="X48" s="216"/>
      <c r="Y48" s="216"/>
    </row>
    <row r="49" spans="1:25" ht="18.75" customHeight="1">
      <c r="A49" s="280">
        <v>39</v>
      </c>
      <c r="B49" s="304">
        <v>1810225587</v>
      </c>
      <c r="C49" s="281" t="s">
        <v>2220</v>
      </c>
      <c r="D49" s="282" t="s">
        <v>1877</v>
      </c>
      <c r="E49" s="283" t="s">
        <v>2050</v>
      </c>
      <c r="F49" s="284" t="s">
        <v>2210</v>
      </c>
      <c r="G49" s="285">
        <v>75</v>
      </c>
      <c r="H49" s="315" t="str">
        <f t="shared" si="4"/>
        <v>KHÁ</v>
      </c>
      <c r="I49" s="285">
        <f>VLOOKUP(B49,'[1]RL02'!$D$10:$J$41,7,0)</f>
        <v>85</v>
      </c>
      <c r="J49" s="315" t="str">
        <f t="shared" si="1"/>
        <v>TỐT</v>
      </c>
      <c r="K49" s="285">
        <f t="shared" si="2"/>
        <v>80</v>
      </c>
      <c r="L49" s="315" t="str">
        <f t="shared" si="3"/>
        <v>TỐT</v>
      </c>
      <c r="M49" s="286"/>
      <c r="O49" s="61"/>
      <c r="P49" s="61"/>
      <c r="Q49" s="219"/>
      <c r="R49" s="61"/>
      <c r="S49" s="216"/>
      <c r="T49" s="216"/>
      <c r="U49" s="216"/>
      <c r="V49" s="216"/>
      <c r="W49" s="216"/>
      <c r="X49" s="216"/>
      <c r="Y49" s="216"/>
    </row>
    <row r="50" spans="1:25" ht="18.75" customHeight="1">
      <c r="A50" s="280">
        <v>40</v>
      </c>
      <c r="B50" s="304">
        <v>1810225588</v>
      </c>
      <c r="C50" s="281" t="s">
        <v>2221</v>
      </c>
      <c r="D50" s="282" t="s">
        <v>1992</v>
      </c>
      <c r="E50" s="283" t="s">
        <v>2066</v>
      </c>
      <c r="F50" s="284" t="s">
        <v>2210</v>
      </c>
      <c r="G50" s="285">
        <v>0</v>
      </c>
      <c r="H50" s="315" t="str">
        <f t="shared" si="4"/>
        <v>KÉM</v>
      </c>
      <c r="I50" s="285">
        <f>VLOOKUP(B50,'[1]RL02'!$D$10:$J$41,7,0)</f>
        <v>0</v>
      </c>
      <c r="J50" s="315" t="str">
        <f t="shared" si="1"/>
        <v>KÉM</v>
      </c>
      <c r="K50" s="285">
        <f t="shared" si="2"/>
        <v>0</v>
      </c>
      <c r="L50" s="315" t="str">
        <f t="shared" si="3"/>
        <v>KÉM</v>
      </c>
      <c r="M50" s="286" t="s">
        <v>1954</v>
      </c>
      <c r="O50" s="61"/>
      <c r="P50" s="61"/>
      <c r="Q50" s="219"/>
      <c r="R50" s="61"/>
      <c r="S50" s="216"/>
      <c r="T50" s="216"/>
      <c r="U50" s="216"/>
      <c r="V50" s="216"/>
      <c r="W50" s="216"/>
      <c r="X50" s="216"/>
      <c r="Y50" s="216"/>
    </row>
    <row r="51" spans="1:25" ht="18.75" customHeight="1">
      <c r="A51" s="280">
        <v>41</v>
      </c>
      <c r="B51" s="304">
        <v>1810225951</v>
      </c>
      <c r="C51" s="281" t="s">
        <v>2222</v>
      </c>
      <c r="D51" s="282" t="s">
        <v>1643</v>
      </c>
      <c r="E51" s="283" t="s">
        <v>2223</v>
      </c>
      <c r="F51" s="284" t="s">
        <v>2210</v>
      </c>
      <c r="G51" s="285">
        <v>90</v>
      </c>
      <c r="H51" s="315" t="str">
        <f t="shared" si="4"/>
        <v>X SẮC</v>
      </c>
      <c r="I51" s="285">
        <f>VLOOKUP(B51,'[1]RL02'!$D$10:$J$41,7,0)</f>
        <v>85</v>
      </c>
      <c r="J51" s="315" t="str">
        <f t="shared" si="1"/>
        <v>TỐT</v>
      </c>
      <c r="K51" s="285">
        <f t="shared" si="2"/>
        <v>87.5</v>
      </c>
      <c r="L51" s="315" t="str">
        <f t="shared" si="3"/>
        <v>TỐT</v>
      </c>
      <c r="M51" s="286"/>
      <c r="O51" s="61"/>
      <c r="P51" s="61"/>
      <c r="Q51" s="219"/>
      <c r="R51" s="61"/>
      <c r="S51" s="216"/>
      <c r="T51" s="216"/>
      <c r="U51" s="216"/>
      <c r="V51" s="216"/>
      <c r="W51" s="216"/>
      <c r="X51" s="216"/>
      <c r="Y51" s="216"/>
    </row>
    <row r="52" spans="1:25" ht="18.75" customHeight="1">
      <c r="A52" s="280">
        <v>42</v>
      </c>
      <c r="B52" s="304">
        <v>1810225960</v>
      </c>
      <c r="C52" s="281" t="s">
        <v>2224</v>
      </c>
      <c r="D52" s="282" t="s">
        <v>1399</v>
      </c>
      <c r="E52" s="283" t="s">
        <v>2013</v>
      </c>
      <c r="F52" s="284" t="s">
        <v>2210</v>
      </c>
      <c r="G52" s="285">
        <v>85</v>
      </c>
      <c r="H52" s="315" t="str">
        <f t="shared" si="4"/>
        <v>TỐT</v>
      </c>
      <c r="I52" s="285">
        <f>VLOOKUP(B52,'[1]RL02'!$D$10:$J$41,7,0)</f>
        <v>93</v>
      </c>
      <c r="J52" s="315" t="str">
        <f t="shared" si="1"/>
        <v>X SẮC</v>
      </c>
      <c r="K52" s="285">
        <f t="shared" si="2"/>
        <v>89</v>
      </c>
      <c r="L52" s="315" t="str">
        <f t="shared" si="3"/>
        <v>TỐT</v>
      </c>
      <c r="M52" s="286"/>
      <c r="O52" s="61"/>
      <c r="P52" s="61"/>
      <c r="Q52" s="219"/>
      <c r="R52" s="61"/>
      <c r="S52" s="216"/>
      <c r="T52" s="216"/>
      <c r="U52" s="216"/>
      <c r="V52" s="216"/>
      <c r="W52" s="216"/>
      <c r="X52" s="216"/>
      <c r="Y52" s="216"/>
    </row>
    <row r="53" spans="1:25" ht="18.75" customHeight="1">
      <c r="A53" s="280">
        <v>43</v>
      </c>
      <c r="B53" s="304">
        <v>1810226159</v>
      </c>
      <c r="C53" s="281" t="s">
        <v>2137</v>
      </c>
      <c r="D53" s="282" t="s">
        <v>1406</v>
      </c>
      <c r="E53" s="283" t="s">
        <v>1746</v>
      </c>
      <c r="F53" s="284" t="s">
        <v>2210</v>
      </c>
      <c r="G53" s="285">
        <v>80</v>
      </c>
      <c r="H53" s="315" t="str">
        <f t="shared" si="4"/>
        <v>TỐT</v>
      </c>
      <c r="I53" s="285">
        <f>VLOOKUP(B53,'[1]RL02'!$D$10:$J$41,7,0)</f>
        <v>85</v>
      </c>
      <c r="J53" s="315" t="str">
        <f t="shared" si="1"/>
        <v>TỐT</v>
      </c>
      <c r="K53" s="285">
        <f t="shared" si="2"/>
        <v>82.5</v>
      </c>
      <c r="L53" s="315" t="str">
        <f t="shared" si="3"/>
        <v>TỐT</v>
      </c>
      <c r="M53" s="286"/>
      <c r="O53" s="61"/>
      <c r="P53" s="61"/>
      <c r="Q53" s="219"/>
      <c r="R53" s="61"/>
      <c r="S53" s="216"/>
      <c r="T53" s="216"/>
      <c r="U53" s="216"/>
      <c r="V53" s="216"/>
      <c r="W53" s="216"/>
      <c r="X53" s="216"/>
      <c r="Y53" s="216"/>
    </row>
    <row r="54" spans="1:25" ht="18.75" customHeight="1">
      <c r="A54" s="280">
        <v>44</v>
      </c>
      <c r="B54" s="304">
        <v>1810226398</v>
      </c>
      <c r="C54" s="281" t="s">
        <v>2225</v>
      </c>
      <c r="D54" s="282" t="s">
        <v>1310</v>
      </c>
      <c r="E54" s="283" t="s">
        <v>1904</v>
      </c>
      <c r="F54" s="284" t="s">
        <v>2210</v>
      </c>
      <c r="G54" s="285">
        <v>0</v>
      </c>
      <c r="H54" s="315" t="str">
        <f t="shared" si="4"/>
        <v>KÉM</v>
      </c>
      <c r="I54" s="285">
        <f>VLOOKUP(B54,'[1]RL02'!$D$10:$J$41,7,0)</f>
        <v>0</v>
      </c>
      <c r="J54" s="315" t="str">
        <f t="shared" si="1"/>
        <v>KÉM</v>
      </c>
      <c r="K54" s="285">
        <f t="shared" si="2"/>
        <v>0</v>
      </c>
      <c r="L54" s="315" t="str">
        <f t="shared" si="3"/>
        <v>KÉM</v>
      </c>
      <c r="M54" s="286" t="s">
        <v>1954</v>
      </c>
      <c r="O54" s="61"/>
      <c r="P54" s="61"/>
      <c r="Q54" s="219"/>
      <c r="R54" s="61"/>
      <c r="S54" s="216"/>
      <c r="T54" s="216"/>
      <c r="U54" s="216"/>
      <c r="V54" s="216"/>
      <c r="W54" s="216"/>
      <c r="X54" s="216"/>
      <c r="Y54" s="216"/>
    </row>
    <row r="55" spans="1:25" ht="18.75" customHeight="1">
      <c r="A55" s="280">
        <v>45</v>
      </c>
      <c r="B55" s="304">
        <v>1810226502</v>
      </c>
      <c r="C55" s="281" t="s">
        <v>2226</v>
      </c>
      <c r="D55" s="282" t="s">
        <v>1940</v>
      </c>
      <c r="E55" s="283" t="s">
        <v>1466</v>
      </c>
      <c r="F55" s="284" t="s">
        <v>2210</v>
      </c>
      <c r="G55" s="285">
        <v>0</v>
      </c>
      <c r="H55" s="315" t="str">
        <f t="shared" si="4"/>
        <v>KÉM</v>
      </c>
      <c r="I55" s="285">
        <f>VLOOKUP(B55,'[1]RL02'!$D$10:$J$41,7,0)</f>
        <v>0</v>
      </c>
      <c r="J55" s="315" t="str">
        <f t="shared" si="1"/>
        <v>KÉM</v>
      </c>
      <c r="K55" s="285">
        <f t="shared" si="2"/>
        <v>0</v>
      </c>
      <c r="L55" s="315" t="str">
        <f t="shared" si="3"/>
        <v>KÉM</v>
      </c>
      <c r="M55" s="286" t="s">
        <v>1954</v>
      </c>
      <c r="O55" s="61"/>
      <c r="P55" s="61"/>
      <c r="Q55" s="219"/>
      <c r="R55" s="61"/>
      <c r="S55" s="216"/>
      <c r="T55" s="216"/>
      <c r="U55" s="216"/>
      <c r="V55" s="216"/>
      <c r="W55" s="216"/>
      <c r="X55" s="216"/>
      <c r="Y55" s="216"/>
    </row>
    <row r="56" spans="1:25" ht="18.75" customHeight="1">
      <c r="A56" s="280">
        <v>46</v>
      </c>
      <c r="B56" s="304">
        <v>1810714577</v>
      </c>
      <c r="C56" s="281" t="s">
        <v>2227</v>
      </c>
      <c r="D56" s="282" t="s">
        <v>1992</v>
      </c>
      <c r="E56" s="283" t="s">
        <v>900</v>
      </c>
      <c r="F56" s="284" t="s">
        <v>2210</v>
      </c>
      <c r="G56" s="285">
        <v>85</v>
      </c>
      <c r="H56" s="315" t="str">
        <f t="shared" si="4"/>
        <v>TỐT</v>
      </c>
      <c r="I56" s="285">
        <f>VLOOKUP(B56,'[1]RL02'!$D$10:$J$41,7,0)</f>
        <v>85</v>
      </c>
      <c r="J56" s="315" t="str">
        <f t="shared" si="1"/>
        <v>TỐT</v>
      </c>
      <c r="K56" s="285">
        <f t="shared" si="2"/>
        <v>85</v>
      </c>
      <c r="L56" s="315" t="str">
        <f t="shared" si="3"/>
        <v>TỐT</v>
      </c>
      <c r="M56" s="286"/>
      <c r="O56" s="61"/>
      <c r="P56" s="61"/>
      <c r="Q56" s="61"/>
      <c r="R56" s="61"/>
      <c r="S56" s="216"/>
      <c r="T56" s="216"/>
      <c r="U56" s="216"/>
      <c r="V56" s="216"/>
      <c r="W56" s="216"/>
      <c r="X56" s="216"/>
      <c r="Y56" s="216"/>
    </row>
    <row r="57" spans="1:25" ht="18.75" customHeight="1">
      <c r="A57" s="280">
        <v>47</v>
      </c>
      <c r="B57" s="304">
        <v>1811223780</v>
      </c>
      <c r="C57" s="281" t="s">
        <v>2228</v>
      </c>
      <c r="D57" s="282" t="s">
        <v>1315</v>
      </c>
      <c r="E57" s="283" t="s">
        <v>2184</v>
      </c>
      <c r="F57" s="284" t="s">
        <v>2210</v>
      </c>
      <c r="G57" s="285">
        <v>0</v>
      </c>
      <c r="H57" s="315" t="str">
        <f t="shared" si="4"/>
        <v>KÉM</v>
      </c>
      <c r="I57" s="285">
        <f>VLOOKUP(B57,'[1]RL02'!$D$10:$J$41,7,0)</f>
        <v>85</v>
      </c>
      <c r="J57" s="315" t="str">
        <f t="shared" si="1"/>
        <v>TỐT</v>
      </c>
      <c r="K57" s="285">
        <f t="shared" si="2"/>
        <v>42.5</v>
      </c>
      <c r="L57" s="315" t="str">
        <f t="shared" si="3"/>
        <v>YẾU</v>
      </c>
      <c r="M57" s="286"/>
      <c r="O57" s="61"/>
      <c r="P57" s="61"/>
      <c r="Q57" s="219"/>
      <c r="R57" s="61"/>
      <c r="S57" s="216"/>
      <c r="T57" s="216"/>
      <c r="U57" s="216"/>
      <c r="V57" s="216"/>
      <c r="W57" s="216"/>
      <c r="X57" s="216"/>
      <c r="Y57" s="216"/>
    </row>
    <row r="58" spans="1:25" ht="18.75" customHeight="1">
      <c r="A58" s="280">
        <v>48</v>
      </c>
      <c r="B58" s="304">
        <v>1811223790</v>
      </c>
      <c r="C58" s="281" t="s">
        <v>2229</v>
      </c>
      <c r="D58" s="282" t="s">
        <v>1344</v>
      </c>
      <c r="E58" s="283" t="s">
        <v>1580</v>
      </c>
      <c r="F58" s="284" t="s">
        <v>2210</v>
      </c>
      <c r="G58" s="285">
        <v>75</v>
      </c>
      <c r="H58" s="315" t="str">
        <f t="shared" si="4"/>
        <v>KHÁ</v>
      </c>
      <c r="I58" s="285">
        <f>VLOOKUP(B58,'[1]RL02'!$D$10:$J$41,7,0)</f>
        <v>90</v>
      </c>
      <c r="J58" s="315" t="str">
        <f t="shared" si="1"/>
        <v>X SẮC</v>
      </c>
      <c r="K58" s="285">
        <f t="shared" si="2"/>
        <v>82.5</v>
      </c>
      <c r="L58" s="315" t="str">
        <f t="shared" si="3"/>
        <v>TỐT</v>
      </c>
      <c r="M58" s="286"/>
      <c r="O58" s="61"/>
      <c r="P58" s="61"/>
      <c r="Q58" s="219"/>
      <c r="R58" s="127"/>
      <c r="S58" s="216"/>
      <c r="T58" s="216"/>
      <c r="U58" s="216"/>
      <c r="V58" s="216"/>
      <c r="W58" s="216"/>
      <c r="X58" s="216"/>
      <c r="Y58" s="216"/>
    </row>
    <row r="59" spans="1:25" ht="18.75" customHeight="1">
      <c r="A59" s="280">
        <v>49</v>
      </c>
      <c r="B59" s="304">
        <v>1811223792</v>
      </c>
      <c r="C59" s="281" t="s">
        <v>2230</v>
      </c>
      <c r="D59" s="282" t="s">
        <v>1984</v>
      </c>
      <c r="E59" s="283" t="s">
        <v>1478</v>
      </c>
      <c r="F59" s="284" t="s">
        <v>2210</v>
      </c>
      <c r="G59" s="285">
        <v>80</v>
      </c>
      <c r="H59" s="315" t="str">
        <f t="shared" si="4"/>
        <v>TỐT</v>
      </c>
      <c r="I59" s="285">
        <f>VLOOKUP(B59,'[1]RL02'!$D$10:$J$41,7,0)</f>
        <v>85</v>
      </c>
      <c r="J59" s="315" t="str">
        <f t="shared" si="1"/>
        <v>TỐT</v>
      </c>
      <c r="K59" s="285">
        <f t="shared" si="2"/>
        <v>82.5</v>
      </c>
      <c r="L59" s="315" t="str">
        <f t="shared" si="3"/>
        <v>TỐT</v>
      </c>
      <c r="M59" s="286"/>
      <c r="O59" s="61"/>
      <c r="P59" s="61"/>
      <c r="Q59" s="219"/>
      <c r="R59" s="127"/>
      <c r="S59" s="216"/>
      <c r="T59" s="216"/>
      <c r="U59" s="216"/>
      <c r="V59" s="216"/>
      <c r="W59" s="216"/>
      <c r="X59" s="216"/>
      <c r="Y59" s="216"/>
    </row>
    <row r="60" spans="1:25" ht="18.75" customHeight="1">
      <c r="A60" s="280">
        <v>50</v>
      </c>
      <c r="B60" s="304">
        <v>1811223795</v>
      </c>
      <c r="C60" s="281" t="s">
        <v>2231</v>
      </c>
      <c r="D60" s="282" t="s">
        <v>1947</v>
      </c>
      <c r="E60" s="283" t="s">
        <v>1647</v>
      </c>
      <c r="F60" s="284" t="s">
        <v>2210</v>
      </c>
      <c r="G60" s="285">
        <v>80</v>
      </c>
      <c r="H60" s="315" t="str">
        <f t="shared" si="4"/>
        <v>TỐT</v>
      </c>
      <c r="I60" s="285">
        <f>VLOOKUP(B60,'[1]RL02'!$D$10:$J$41,7,0)</f>
        <v>85</v>
      </c>
      <c r="J60" s="315" t="str">
        <f t="shared" si="1"/>
        <v>TỐT</v>
      </c>
      <c r="K60" s="285">
        <f t="shared" si="2"/>
        <v>82.5</v>
      </c>
      <c r="L60" s="315" t="str">
        <f t="shared" si="3"/>
        <v>TỐT</v>
      </c>
      <c r="M60" s="286"/>
      <c r="O60" s="61"/>
      <c r="P60" s="61"/>
      <c r="Q60" s="219"/>
      <c r="R60" s="61"/>
      <c r="S60" s="216"/>
      <c r="T60" s="216"/>
      <c r="U60" s="216"/>
      <c r="V60" s="216"/>
      <c r="W60" s="216"/>
      <c r="X60" s="216"/>
      <c r="Y60" s="216"/>
    </row>
    <row r="61" spans="1:25" ht="18.75" customHeight="1">
      <c r="A61" s="280">
        <v>51</v>
      </c>
      <c r="B61" s="304">
        <v>1811223960</v>
      </c>
      <c r="C61" s="281" t="s">
        <v>2232</v>
      </c>
      <c r="D61" s="282" t="s">
        <v>1347</v>
      </c>
      <c r="E61" s="283" t="s">
        <v>2233</v>
      </c>
      <c r="F61" s="284" t="s">
        <v>2210</v>
      </c>
      <c r="G61" s="285">
        <v>80</v>
      </c>
      <c r="H61" s="315" t="str">
        <f t="shared" si="4"/>
        <v>TỐT</v>
      </c>
      <c r="I61" s="285">
        <f>VLOOKUP(B61,'[1]RL02'!$D$10:$J$41,7,0)</f>
        <v>0</v>
      </c>
      <c r="J61" s="315" t="str">
        <f t="shared" si="1"/>
        <v>KÉM</v>
      </c>
      <c r="K61" s="285">
        <f t="shared" si="2"/>
        <v>40</v>
      </c>
      <c r="L61" s="315" t="str">
        <f t="shared" si="3"/>
        <v>YẾU</v>
      </c>
      <c r="M61" s="286"/>
      <c r="O61" s="61"/>
      <c r="P61" s="61"/>
      <c r="Q61" s="219"/>
      <c r="R61" s="61"/>
      <c r="S61" s="216"/>
      <c r="T61" s="216"/>
      <c r="U61" s="216"/>
      <c r="V61" s="216"/>
      <c r="W61" s="216"/>
      <c r="X61" s="216"/>
      <c r="Y61" s="216"/>
    </row>
    <row r="62" spans="1:25" ht="18.75" customHeight="1">
      <c r="A62" s="280">
        <v>52</v>
      </c>
      <c r="B62" s="304">
        <v>1811223961</v>
      </c>
      <c r="C62" s="281" t="s">
        <v>2234</v>
      </c>
      <c r="D62" s="282" t="s">
        <v>1513</v>
      </c>
      <c r="E62" s="283" t="s">
        <v>2235</v>
      </c>
      <c r="F62" s="284" t="s">
        <v>2210</v>
      </c>
      <c r="G62" s="285">
        <v>80</v>
      </c>
      <c r="H62" s="315" t="str">
        <f t="shared" si="4"/>
        <v>TỐT</v>
      </c>
      <c r="I62" s="285">
        <f>VLOOKUP(B62,'[1]RL02'!$D$10:$J$41,7,0)</f>
        <v>80</v>
      </c>
      <c r="J62" s="315" t="str">
        <f t="shared" si="1"/>
        <v>TỐT</v>
      </c>
      <c r="K62" s="285">
        <f t="shared" si="2"/>
        <v>80</v>
      </c>
      <c r="L62" s="315" t="str">
        <f t="shared" si="3"/>
        <v>TỐT</v>
      </c>
      <c r="M62" s="286"/>
      <c r="O62" s="61"/>
      <c r="P62" s="61"/>
      <c r="Q62" s="219"/>
      <c r="R62" s="61"/>
      <c r="S62" s="216"/>
      <c r="T62" s="216"/>
      <c r="U62" s="216"/>
      <c r="V62" s="216"/>
      <c r="W62" s="216"/>
      <c r="X62" s="216"/>
      <c r="Y62" s="216"/>
    </row>
    <row r="63" spans="1:25" ht="18.75" customHeight="1">
      <c r="A63" s="280">
        <v>53</v>
      </c>
      <c r="B63" s="304">
        <v>1811224618</v>
      </c>
      <c r="C63" s="281" t="s">
        <v>2236</v>
      </c>
      <c r="D63" s="282" t="s">
        <v>1587</v>
      </c>
      <c r="E63" s="283" t="s">
        <v>2237</v>
      </c>
      <c r="F63" s="284" t="s">
        <v>2210</v>
      </c>
      <c r="G63" s="285">
        <v>75</v>
      </c>
      <c r="H63" s="315" t="str">
        <f t="shared" si="4"/>
        <v>KHÁ</v>
      </c>
      <c r="I63" s="285">
        <f>VLOOKUP(B63,'[1]RL02'!$D$10:$J$41,7,0)</f>
        <v>80</v>
      </c>
      <c r="J63" s="315" t="str">
        <f t="shared" si="1"/>
        <v>TỐT</v>
      </c>
      <c r="K63" s="285">
        <f t="shared" si="2"/>
        <v>77.5</v>
      </c>
      <c r="L63" s="315" t="str">
        <f t="shared" si="3"/>
        <v>KHÁ</v>
      </c>
      <c r="M63" s="286"/>
      <c r="O63" s="61"/>
      <c r="P63" s="61"/>
      <c r="Q63" s="219"/>
      <c r="R63" s="61"/>
      <c r="S63" s="216"/>
      <c r="T63" s="216"/>
      <c r="U63" s="216"/>
      <c r="V63" s="216"/>
      <c r="W63" s="216"/>
      <c r="X63" s="216"/>
      <c r="Y63" s="216"/>
    </row>
    <row r="64" spans="1:25" ht="18.75" customHeight="1">
      <c r="A64" s="280">
        <v>54</v>
      </c>
      <c r="B64" s="304">
        <v>1811224631</v>
      </c>
      <c r="C64" s="281" t="s">
        <v>1323</v>
      </c>
      <c r="D64" s="282" t="s">
        <v>1307</v>
      </c>
      <c r="E64" s="283" t="s">
        <v>355</v>
      </c>
      <c r="F64" s="284" t="s">
        <v>2210</v>
      </c>
      <c r="G64" s="285">
        <v>0</v>
      </c>
      <c r="H64" s="315" t="str">
        <f t="shared" si="4"/>
        <v>KÉM</v>
      </c>
      <c r="I64" s="285">
        <f>VLOOKUP(B64,'[1]RL02'!$D$10:$J$41,7,0)</f>
        <v>0</v>
      </c>
      <c r="J64" s="315" t="str">
        <f t="shared" si="1"/>
        <v>KÉM</v>
      </c>
      <c r="K64" s="285">
        <f t="shared" si="2"/>
        <v>0</v>
      </c>
      <c r="L64" s="315" t="str">
        <f t="shared" si="3"/>
        <v>KÉM</v>
      </c>
      <c r="M64" s="286" t="s">
        <v>1954</v>
      </c>
      <c r="O64" s="61"/>
      <c r="P64" s="61"/>
      <c r="Q64" s="219"/>
      <c r="R64" s="61"/>
      <c r="S64" s="216"/>
      <c r="T64" s="216"/>
      <c r="U64" s="216"/>
      <c r="V64" s="216"/>
      <c r="W64" s="216"/>
      <c r="X64" s="216"/>
      <c r="Y64" s="216"/>
    </row>
    <row r="65" spans="1:25" ht="18.75" customHeight="1">
      <c r="A65" s="280">
        <v>55</v>
      </c>
      <c r="B65" s="304">
        <v>1811224632</v>
      </c>
      <c r="C65" s="281" t="s">
        <v>2238</v>
      </c>
      <c r="D65" s="282" t="s">
        <v>2239</v>
      </c>
      <c r="E65" s="283" t="s">
        <v>2240</v>
      </c>
      <c r="F65" s="284" t="s">
        <v>2210</v>
      </c>
      <c r="G65" s="285">
        <v>85</v>
      </c>
      <c r="H65" s="315" t="str">
        <f t="shared" si="4"/>
        <v>TỐT</v>
      </c>
      <c r="I65" s="285">
        <f>VLOOKUP(B65,'[1]RL02'!$D$10:$J$41,7,0)</f>
        <v>0</v>
      </c>
      <c r="J65" s="315" t="str">
        <f t="shared" si="1"/>
        <v>KÉM</v>
      </c>
      <c r="K65" s="285">
        <f t="shared" si="2"/>
        <v>42.5</v>
      </c>
      <c r="L65" s="315" t="str">
        <f t="shared" si="3"/>
        <v>YẾU</v>
      </c>
      <c r="M65" s="286" t="s">
        <v>1954</v>
      </c>
      <c r="O65" s="61"/>
      <c r="P65" s="61"/>
      <c r="Q65" s="219"/>
      <c r="R65" s="61"/>
      <c r="S65" s="216"/>
      <c r="T65" s="216"/>
      <c r="U65" s="216"/>
      <c r="V65" s="216"/>
      <c r="W65" s="216"/>
      <c r="X65" s="216"/>
      <c r="Y65" s="216"/>
    </row>
    <row r="66" spans="1:25" ht="18.75" customHeight="1">
      <c r="A66" s="280">
        <v>56</v>
      </c>
      <c r="B66" s="304">
        <v>1811224633</v>
      </c>
      <c r="C66" s="281" t="s">
        <v>2241</v>
      </c>
      <c r="D66" s="282" t="s">
        <v>1399</v>
      </c>
      <c r="E66" s="283" t="s">
        <v>1376</v>
      </c>
      <c r="F66" s="284" t="s">
        <v>2210</v>
      </c>
      <c r="G66" s="285">
        <v>0</v>
      </c>
      <c r="H66" s="315" t="str">
        <f t="shared" si="4"/>
        <v>KÉM</v>
      </c>
      <c r="I66" s="285">
        <f>VLOOKUP(B66,'[1]RL02'!$D$10:$J$41,7,0)</f>
        <v>0</v>
      </c>
      <c r="J66" s="315" t="str">
        <f t="shared" si="1"/>
        <v>KÉM</v>
      </c>
      <c r="K66" s="285">
        <f t="shared" si="2"/>
        <v>0</v>
      </c>
      <c r="L66" s="315" t="str">
        <f t="shared" si="3"/>
        <v>KÉM</v>
      </c>
      <c r="M66" s="286" t="s">
        <v>1954</v>
      </c>
      <c r="O66" s="61"/>
      <c r="P66" s="61"/>
      <c r="Q66" s="219"/>
      <c r="R66" s="61"/>
      <c r="S66" s="216"/>
      <c r="T66" s="216"/>
      <c r="U66" s="216"/>
      <c r="V66" s="216"/>
      <c r="W66" s="216"/>
      <c r="X66" s="216"/>
      <c r="Y66" s="216"/>
    </row>
    <row r="67" spans="1:25" ht="18.75" customHeight="1">
      <c r="A67" s="280">
        <v>57</v>
      </c>
      <c r="B67" s="304">
        <v>1811224639</v>
      </c>
      <c r="C67" s="281" t="s">
        <v>1837</v>
      </c>
      <c r="D67" s="282" t="s">
        <v>1411</v>
      </c>
      <c r="E67" s="283" t="s">
        <v>867</v>
      </c>
      <c r="F67" s="284" t="s">
        <v>2210</v>
      </c>
      <c r="G67" s="285">
        <v>0</v>
      </c>
      <c r="H67" s="315" t="str">
        <f t="shared" si="4"/>
        <v>KÉM</v>
      </c>
      <c r="I67" s="285">
        <f>VLOOKUP(B67,'[1]RL02'!$D$10:$J$41,7,0)</f>
        <v>0</v>
      </c>
      <c r="J67" s="315" t="str">
        <f t="shared" si="1"/>
        <v>KÉM</v>
      </c>
      <c r="K67" s="285">
        <f t="shared" si="2"/>
        <v>0</v>
      </c>
      <c r="L67" s="315" t="str">
        <f t="shared" si="3"/>
        <v>KÉM</v>
      </c>
      <c r="M67" s="286" t="s">
        <v>1954</v>
      </c>
      <c r="O67" s="61"/>
      <c r="P67" s="61"/>
      <c r="Q67" s="219"/>
      <c r="R67" s="61"/>
      <c r="S67" s="216"/>
      <c r="T67" s="216"/>
      <c r="U67" s="216"/>
      <c r="V67" s="216"/>
      <c r="W67" s="216"/>
      <c r="X67" s="216"/>
      <c r="Y67" s="216"/>
    </row>
    <row r="68" spans="1:25" ht="18.75" customHeight="1">
      <c r="A68" s="280">
        <v>58</v>
      </c>
      <c r="B68" s="304">
        <v>1811224647</v>
      </c>
      <c r="C68" s="281" t="s">
        <v>2242</v>
      </c>
      <c r="D68" s="282" t="s">
        <v>1307</v>
      </c>
      <c r="E68" s="283" t="s">
        <v>1833</v>
      </c>
      <c r="F68" s="284" t="s">
        <v>2210</v>
      </c>
      <c r="G68" s="285">
        <v>0</v>
      </c>
      <c r="H68" s="315" t="str">
        <f t="shared" si="4"/>
        <v>KÉM</v>
      </c>
      <c r="I68" s="285">
        <f>VLOOKUP(B68,'[1]RL02'!$D$10:$J$41,7,0)</f>
        <v>0</v>
      </c>
      <c r="J68" s="315" t="str">
        <f t="shared" si="1"/>
        <v>KÉM</v>
      </c>
      <c r="K68" s="285">
        <f t="shared" si="2"/>
        <v>0</v>
      </c>
      <c r="L68" s="315" t="str">
        <f t="shared" si="3"/>
        <v>KÉM</v>
      </c>
      <c r="M68" s="286" t="s">
        <v>1954</v>
      </c>
      <c r="O68" s="61"/>
      <c r="P68" s="61"/>
      <c r="Q68" s="219"/>
      <c r="R68" s="61"/>
      <c r="S68" s="216"/>
      <c r="T68" s="216"/>
      <c r="U68" s="216"/>
      <c r="V68" s="216"/>
      <c r="W68" s="216"/>
      <c r="X68" s="216"/>
      <c r="Y68" s="216"/>
    </row>
    <row r="69" spans="1:25" ht="18.75" customHeight="1">
      <c r="A69" s="298">
        <v>59</v>
      </c>
      <c r="B69" s="307">
        <v>1811226568</v>
      </c>
      <c r="C69" s="299" t="s">
        <v>1657</v>
      </c>
      <c r="D69" s="300" t="s">
        <v>1854</v>
      </c>
      <c r="E69" s="301" t="s">
        <v>2243</v>
      </c>
      <c r="F69" s="302" t="s">
        <v>2210</v>
      </c>
      <c r="G69" s="296">
        <v>0</v>
      </c>
      <c r="H69" s="317" t="str">
        <f t="shared" si="4"/>
        <v>KÉM</v>
      </c>
      <c r="I69" s="296">
        <f>VLOOKUP(B69,'[1]RL02'!$D$10:$J$41,7,0)</f>
        <v>0</v>
      </c>
      <c r="J69" s="317" t="str">
        <f t="shared" si="1"/>
        <v>KÉM</v>
      </c>
      <c r="K69" s="296">
        <f t="shared" si="2"/>
        <v>0</v>
      </c>
      <c r="L69" s="317" t="str">
        <f t="shared" si="3"/>
        <v>KÉM</v>
      </c>
      <c r="M69" s="297" t="s">
        <v>1954</v>
      </c>
      <c r="O69" s="61"/>
      <c r="P69" s="61"/>
      <c r="Q69" s="219"/>
      <c r="R69" s="61"/>
      <c r="S69" s="216"/>
      <c r="T69" s="216"/>
      <c r="U69" s="216"/>
      <c r="V69" s="216"/>
      <c r="W69" s="216"/>
      <c r="X69" s="216"/>
      <c r="Y69" s="216"/>
    </row>
    <row r="70" spans="1:25" ht="11.25" customHeight="1">
      <c r="A70" s="318"/>
      <c r="B70" s="319"/>
      <c r="C70" s="319"/>
      <c r="D70" s="319"/>
      <c r="E70" s="319"/>
      <c r="F70" s="319"/>
      <c r="G70" s="320"/>
      <c r="H70" s="320"/>
      <c r="I70" s="320"/>
      <c r="J70" s="320"/>
      <c r="K70" s="320"/>
      <c r="L70" s="320"/>
      <c r="M70" s="320">
        <f>COUNTIF(M11:M69,"=NH")</f>
        <v>21</v>
      </c>
      <c r="N70" s="4"/>
      <c r="O70" s="61"/>
      <c r="P70" s="61"/>
      <c r="Q70" s="61"/>
      <c r="R70" s="61"/>
      <c r="S70" s="216"/>
      <c r="T70" s="216"/>
      <c r="U70" s="216"/>
      <c r="V70" s="216"/>
      <c r="W70" s="216"/>
      <c r="X70" s="216"/>
      <c r="Y70" s="216"/>
    </row>
    <row r="71" spans="1:25" ht="16.5">
      <c r="A71" s="318"/>
      <c r="B71" s="318"/>
      <c r="C71" s="320"/>
      <c r="D71" s="320"/>
      <c r="E71" s="320"/>
      <c r="F71" s="320"/>
      <c r="G71" s="451" t="s">
        <v>2480</v>
      </c>
      <c r="H71" s="452"/>
      <c r="I71" s="453"/>
      <c r="J71" s="322"/>
      <c r="K71" s="451" t="s">
        <v>2482</v>
      </c>
      <c r="L71" s="452"/>
      <c r="M71" s="453"/>
      <c r="O71" s="61"/>
      <c r="P71" s="61"/>
      <c r="Q71" s="61"/>
      <c r="R71" s="61"/>
      <c r="S71" s="216"/>
      <c r="T71" s="216"/>
      <c r="U71" s="216"/>
      <c r="V71" s="216"/>
      <c r="W71" s="216"/>
      <c r="X71" s="216"/>
      <c r="Y71" s="216"/>
    </row>
    <row r="72" spans="1:25" ht="16.5">
      <c r="A72" s="318"/>
      <c r="B72" s="318"/>
      <c r="C72" s="320"/>
      <c r="D72" s="320"/>
      <c r="E72" s="320"/>
      <c r="F72" s="320"/>
      <c r="G72" s="311" t="s">
        <v>2412</v>
      </c>
      <c r="H72" s="308" t="s">
        <v>2413</v>
      </c>
      <c r="I72" s="308" t="s">
        <v>4</v>
      </c>
      <c r="J72" s="309"/>
      <c r="K72" s="313" t="s">
        <v>2412</v>
      </c>
      <c r="L72" s="308" t="s">
        <v>2413</v>
      </c>
      <c r="M72" s="308" t="s">
        <v>4</v>
      </c>
      <c r="O72" s="61"/>
      <c r="P72" s="61"/>
      <c r="Q72" s="61"/>
      <c r="R72" s="61"/>
      <c r="S72" s="216"/>
      <c r="T72" s="216"/>
      <c r="U72" s="216"/>
      <c r="V72" s="216"/>
      <c r="W72" s="216"/>
      <c r="X72" s="216"/>
      <c r="Y72" s="216"/>
    </row>
    <row r="73" spans="1:25" ht="15.75" customHeight="1">
      <c r="A73" s="318"/>
      <c r="B73" s="318"/>
      <c r="C73" s="320"/>
      <c r="D73" s="320"/>
      <c r="E73" s="320"/>
      <c r="F73" s="320"/>
      <c r="G73" s="311" t="s">
        <v>1522</v>
      </c>
      <c r="H73" s="308">
        <f aca="true" t="shared" si="5" ref="H73:H79">COUNTIF($J$11:$J$69,G73)</f>
        <v>13</v>
      </c>
      <c r="I73" s="312">
        <f>H73/$H$80</f>
        <v>0.22033898305084745</v>
      </c>
      <c r="J73" s="309"/>
      <c r="K73" s="313" t="s">
        <v>1522</v>
      </c>
      <c r="L73" s="308">
        <f aca="true" t="shared" si="6" ref="L73:L79">COUNTIF($L$11:$L$69,K73)</f>
        <v>8</v>
      </c>
      <c r="M73" s="312">
        <f>L73/$L$80</f>
        <v>0.13559322033898305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318"/>
      <c r="B74" s="318"/>
      <c r="C74" s="320"/>
      <c r="D74" s="320"/>
      <c r="E74" s="320"/>
      <c r="F74" s="320"/>
      <c r="G74" s="311" t="s">
        <v>1523</v>
      </c>
      <c r="H74" s="308">
        <f t="shared" si="5"/>
        <v>17</v>
      </c>
      <c r="I74" s="312">
        <f aca="true" t="shared" si="7" ref="I74:I80">H74/$H$80</f>
        <v>0.288135593220339</v>
      </c>
      <c r="J74" s="309"/>
      <c r="K74" s="313" t="s">
        <v>1523</v>
      </c>
      <c r="L74" s="308">
        <f t="shared" si="6"/>
        <v>18</v>
      </c>
      <c r="M74" s="312">
        <f aca="true" t="shared" si="8" ref="M74:M80">L74/$L$80</f>
        <v>0.3050847457627119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318"/>
      <c r="B75" s="318"/>
      <c r="C75" s="320"/>
      <c r="D75" s="320"/>
      <c r="E75" s="320"/>
      <c r="F75" s="320"/>
      <c r="G75" s="311" t="s">
        <v>2414</v>
      </c>
      <c r="H75" s="308">
        <f t="shared" si="5"/>
        <v>0</v>
      </c>
      <c r="I75" s="312">
        <f t="shared" si="7"/>
        <v>0</v>
      </c>
      <c r="J75" s="309"/>
      <c r="K75" s="313" t="s">
        <v>2414</v>
      </c>
      <c r="L75" s="308">
        <f t="shared" si="6"/>
        <v>3</v>
      </c>
      <c r="M75" s="312">
        <f t="shared" si="8"/>
        <v>0.05084745762711865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318"/>
      <c r="B76" s="318"/>
      <c r="C76" s="320"/>
      <c r="D76" s="320"/>
      <c r="E76" s="320"/>
      <c r="F76" s="320"/>
      <c r="G76" s="311" t="s">
        <v>2415</v>
      </c>
      <c r="H76" s="308">
        <f t="shared" si="5"/>
        <v>0</v>
      </c>
      <c r="I76" s="312">
        <f t="shared" si="7"/>
        <v>0</v>
      </c>
      <c r="J76" s="309"/>
      <c r="K76" s="313" t="s">
        <v>2415</v>
      </c>
      <c r="L76" s="308">
        <f t="shared" si="6"/>
        <v>0</v>
      </c>
      <c r="M76" s="312">
        <f t="shared" si="8"/>
        <v>0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318"/>
      <c r="B77" s="318"/>
      <c r="C77" s="320"/>
      <c r="D77" s="320"/>
      <c r="E77" s="320"/>
      <c r="F77" s="320"/>
      <c r="G77" s="311" t="s">
        <v>2416</v>
      </c>
      <c r="H77" s="308">
        <f t="shared" si="5"/>
        <v>0</v>
      </c>
      <c r="I77" s="312">
        <f t="shared" si="7"/>
        <v>0</v>
      </c>
      <c r="J77" s="309"/>
      <c r="K77" s="313" t="s">
        <v>2416</v>
      </c>
      <c r="L77" s="308">
        <f t="shared" si="6"/>
        <v>0</v>
      </c>
      <c r="M77" s="312">
        <f t="shared" si="8"/>
        <v>0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318"/>
      <c r="B78" s="318"/>
      <c r="C78" s="320"/>
      <c r="D78" s="320"/>
      <c r="E78" s="320"/>
      <c r="F78" s="320"/>
      <c r="G78" s="311" t="s">
        <v>2417</v>
      </c>
      <c r="H78" s="308">
        <f t="shared" si="5"/>
        <v>0</v>
      </c>
      <c r="I78" s="312">
        <f t="shared" si="7"/>
        <v>0</v>
      </c>
      <c r="J78" s="309"/>
      <c r="K78" s="313" t="s">
        <v>2481</v>
      </c>
      <c r="L78" s="308">
        <f t="shared" si="6"/>
        <v>16</v>
      </c>
      <c r="M78" s="312">
        <f t="shared" si="8"/>
        <v>0.2711864406779661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318"/>
      <c r="B79" s="318"/>
      <c r="C79" s="320"/>
      <c r="D79" s="320"/>
      <c r="E79" s="320"/>
      <c r="F79" s="320"/>
      <c r="G79" s="311" t="s">
        <v>2418</v>
      </c>
      <c r="H79" s="308">
        <f t="shared" si="5"/>
        <v>29</v>
      </c>
      <c r="I79" s="312">
        <f t="shared" si="7"/>
        <v>0.4915254237288136</v>
      </c>
      <c r="J79" s="309"/>
      <c r="K79" s="313" t="s">
        <v>2418</v>
      </c>
      <c r="L79" s="308">
        <f t="shared" si="6"/>
        <v>14</v>
      </c>
      <c r="M79" s="312">
        <f t="shared" si="8"/>
        <v>0.23728813559322035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318"/>
      <c r="B80" s="318"/>
      <c r="C80" s="320"/>
      <c r="D80" s="320"/>
      <c r="E80" s="320"/>
      <c r="F80" s="320"/>
      <c r="G80" s="311" t="s">
        <v>2419</v>
      </c>
      <c r="H80" s="308">
        <f>SUM(H73:H79)</f>
        <v>59</v>
      </c>
      <c r="I80" s="312">
        <f t="shared" si="7"/>
        <v>1</v>
      </c>
      <c r="J80" s="309"/>
      <c r="K80" s="313" t="s">
        <v>2419</v>
      </c>
      <c r="L80" s="308">
        <f>SUM(L73:L79)</f>
        <v>59</v>
      </c>
      <c r="M80" s="312">
        <f t="shared" si="8"/>
        <v>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s="5" customFormat="1" ht="16.5">
      <c r="B81" s="2"/>
      <c r="F81" s="454" t="s">
        <v>2494</v>
      </c>
      <c r="G81" s="454"/>
      <c r="H81" s="454"/>
      <c r="I81" s="454"/>
      <c r="J81" s="454"/>
      <c r="K81" s="454"/>
      <c r="L81" s="454"/>
      <c r="M81" s="454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s="7" customFormat="1" ht="16.5">
      <c r="A82" s="430" t="s">
        <v>5</v>
      </c>
      <c r="B82" s="430"/>
      <c r="C82" s="430"/>
      <c r="D82" s="430"/>
      <c r="E82" s="430"/>
      <c r="F82" s="430"/>
      <c r="G82" s="229"/>
      <c r="H82" s="229"/>
      <c r="I82" s="449" t="s">
        <v>2420</v>
      </c>
      <c r="J82" s="449"/>
      <c r="K82" s="449"/>
      <c r="L82" s="449"/>
      <c r="M82" s="449"/>
      <c r="N82" s="5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</row>
    <row r="83" spans="1:14" ht="16.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6" spans="1:13" ht="16.5">
      <c r="A86" s="430" t="s">
        <v>2463</v>
      </c>
      <c r="B86" s="430"/>
      <c r="C86" s="430"/>
      <c r="I86" s="449" t="s">
        <v>2462</v>
      </c>
      <c r="J86" s="449"/>
      <c r="K86" s="449"/>
      <c r="L86" s="449"/>
      <c r="M86" s="449"/>
    </row>
  </sheetData>
  <sheetProtection/>
  <mergeCells count="25">
    <mergeCell ref="I82:M82"/>
    <mergeCell ref="M9:M10"/>
    <mergeCell ref="I9:J9"/>
    <mergeCell ref="A7:N7"/>
    <mergeCell ref="A9:A10"/>
    <mergeCell ref="C9:D10"/>
    <mergeCell ref="G71:I71"/>
    <mergeCell ref="K71:M71"/>
    <mergeCell ref="F81:M81"/>
    <mergeCell ref="A86:C86"/>
    <mergeCell ref="I86:M86"/>
    <mergeCell ref="A82:C82"/>
    <mergeCell ref="B9:B10"/>
    <mergeCell ref="D82:F82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G9:H9"/>
    <mergeCell ref="K9:L9"/>
  </mergeCells>
  <conditionalFormatting sqref="I11:I69 G11:G69 K11:K69">
    <cfRule type="cellIs" priority="3" dxfId="0" operator="equal" stopIfTrue="1">
      <formula>0</formula>
    </cfRule>
  </conditionalFormatting>
  <printOptions/>
  <pageMargins left="0.2" right="0.19" top="0.24" bottom="0.23" header="0.22" footer="0.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zoomScale="75" zoomScaleNormal="75" zoomScalePageLayoutView="0" workbookViewId="0" topLeftCell="A47">
      <selection activeCell="N70" sqref="N70"/>
    </sheetView>
  </sheetViews>
  <sheetFormatPr defaultColWidth="9.140625" defaultRowHeight="12.75"/>
  <cols>
    <col min="1" max="1" width="3.28125" style="2" customWidth="1"/>
    <col min="2" max="2" width="10.00390625" style="2" customWidth="1"/>
    <col min="3" max="3" width="14.57421875" style="2" customWidth="1"/>
    <col min="4" max="4" width="6.8515625" style="2" customWidth="1"/>
    <col min="5" max="5" width="8.421875" style="2" customWidth="1"/>
    <col min="6" max="6" width="12.00390625" style="2" customWidth="1"/>
    <col min="7" max="7" width="6.8515625" style="2" customWidth="1"/>
    <col min="8" max="8" width="5.7109375" style="2" customWidth="1"/>
    <col min="9" max="9" width="6.57421875" style="2" customWidth="1"/>
    <col min="10" max="10" width="5.8515625" style="2" customWidth="1"/>
    <col min="11" max="11" width="7.00390625" style="2" customWidth="1"/>
    <col min="12" max="12" width="5.28125" style="2" customWidth="1"/>
    <col min="13" max="13" width="7.421875" style="2" customWidth="1"/>
    <col min="14" max="14" width="10.28125" style="2" customWidth="1"/>
    <col min="15" max="15" width="9.140625" style="2" customWidth="1"/>
    <col min="16" max="16" width="24.57421875" style="11" bestFit="1" customWidth="1"/>
    <col min="17" max="17" width="18.140625" style="11" bestFit="1" customWidth="1"/>
    <col min="18" max="18" width="19.00390625" style="11" bestFit="1" customWidth="1"/>
    <col min="19" max="19" width="12.8515625" style="11" bestFit="1" customWidth="1"/>
    <col min="20" max="27" width="9.140625" style="11" customWidth="1"/>
    <col min="28" max="16384" width="9.140625" style="2" customWidth="1"/>
  </cols>
  <sheetData>
    <row r="1" ht="20.2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7" s="5" customFormat="1" ht="16.5">
      <c r="A9" s="447" t="s">
        <v>2401</v>
      </c>
      <c r="B9" s="450" t="s">
        <v>2410</v>
      </c>
      <c r="C9" s="447" t="s">
        <v>2409</v>
      </c>
      <c r="D9" s="447"/>
      <c r="E9" s="455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57" t="s">
        <v>2411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s="5" customFormat="1" ht="66">
      <c r="A10" s="447"/>
      <c r="B10" s="450"/>
      <c r="C10" s="447"/>
      <c r="D10" s="447"/>
      <c r="E10" s="456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58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19" ht="19.5" customHeight="1">
      <c r="A11" s="273">
        <v>1</v>
      </c>
      <c r="B11" s="303">
        <v>1810213735</v>
      </c>
      <c r="C11" s="274" t="s">
        <v>1405</v>
      </c>
      <c r="D11" s="275" t="s">
        <v>1480</v>
      </c>
      <c r="E11" s="276" t="s">
        <v>2014</v>
      </c>
      <c r="F11" s="277" t="s">
        <v>2015</v>
      </c>
      <c r="G11" s="278">
        <v>80</v>
      </c>
      <c r="H11" s="314" t="str">
        <f aca="true" t="shared" si="0" ref="H11:L38">IF(G11&gt;=90,"X SẮC",IF(G11&gt;=80,"TỐT",IF(G11&gt;=70,"KHÁ",IF(G11&gt;=60,"TB KHÁ",IF(G11&gt;=50,"T. BÌNH",IF(G11&gt;=40,"YẾU","KÉM"))))))</f>
        <v>TỐT</v>
      </c>
      <c r="I11" s="278">
        <v>85</v>
      </c>
      <c r="J11" s="314" t="str">
        <f t="shared" si="0"/>
        <v>TỐT</v>
      </c>
      <c r="K11" s="278">
        <f>(G11+I11)/2</f>
        <v>82.5</v>
      </c>
      <c r="L11" s="314" t="str">
        <f t="shared" si="0"/>
        <v>TỐT</v>
      </c>
      <c r="M11" s="279"/>
      <c r="P11" s="105"/>
      <c r="Q11" s="105"/>
      <c r="R11" s="105"/>
      <c r="S11" s="106"/>
    </row>
    <row r="12" spans="1:19" ht="19.5" customHeight="1">
      <c r="A12" s="280">
        <v>2</v>
      </c>
      <c r="B12" s="304">
        <v>1810213736</v>
      </c>
      <c r="C12" s="281" t="s">
        <v>2016</v>
      </c>
      <c r="D12" s="282" t="s">
        <v>1480</v>
      </c>
      <c r="E12" s="283" t="s">
        <v>1969</v>
      </c>
      <c r="F12" s="284" t="s">
        <v>2015</v>
      </c>
      <c r="G12" s="285">
        <v>80</v>
      </c>
      <c r="H12" s="315" t="str">
        <f t="shared" si="0"/>
        <v>TỐT</v>
      </c>
      <c r="I12" s="285">
        <v>85</v>
      </c>
      <c r="J12" s="315" t="str">
        <f t="shared" si="0"/>
        <v>TỐT</v>
      </c>
      <c r="K12" s="285">
        <f aca="true" t="shared" si="1" ref="K12:K68">(G12+I12)/2</f>
        <v>82.5</v>
      </c>
      <c r="L12" s="315" t="str">
        <f t="shared" si="0"/>
        <v>TỐT</v>
      </c>
      <c r="M12" s="286"/>
      <c r="P12" s="105"/>
      <c r="Q12" s="105"/>
      <c r="R12" s="105"/>
      <c r="S12" s="106"/>
    </row>
    <row r="13" spans="1:19" ht="19.5" customHeight="1">
      <c r="A13" s="280">
        <v>3</v>
      </c>
      <c r="B13" s="304">
        <v>1810213737</v>
      </c>
      <c r="C13" s="281" t="s">
        <v>2017</v>
      </c>
      <c r="D13" s="282" t="s">
        <v>1984</v>
      </c>
      <c r="E13" s="283" t="s">
        <v>1868</v>
      </c>
      <c r="F13" s="284" t="s">
        <v>2015</v>
      </c>
      <c r="G13" s="285">
        <v>85</v>
      </c>
      <c r="H13" s="315" t="str">
        <f t="shared" si="0"/>
        <v>TỐT</v>
      </c>
      <c r="I13" s="285">
        <v>85</v>
      </c>
      <c r="J13" s="315" t="str">
        <f t="shared" si="0"/>
        <v>TỐT</v>
      </c>
      <c r="K13" s="285">
        <f t="shared" si="1"/>
        <v>85</v>
      </c>
      <c r="L13" s="315" t="str">
        <f t="shared" si="0"/>
        <v>TỐT</v>
      </c>
      <c r="M13" s="286"/>
      <c r="P13" s="105"/>
      <c r="Q13" s="105"/>
      <c r="R13" s="105"/>
      <c r="S13" s="106"/>
    </row>
    <row r="14" spans="1:19" ht="19.5" customHeight="1">
      <c r="A14" s="280">
        <v>4</v>
      </c>
      <c r="B14" s="304">
        <v>1810213738</v>
      </c>
      <c r="C14" s="281" t="s">
        <v>1932</v>
      </c>
      <c r="D14" s="282" t="s">
        <v>1740</v>
      </c>
      <c r="E14" s="283" t="s">
        <v>1494</v>
      </c>
      <c r="F14" s="284" t="s">
        <v>2015</v>
      </c>
      <c r="G14" s="285">
        <v>85</v>
      </c>
      <c r="H14" s="315" t="str">
        <f t="shared" si="0"/>
        <v>TỐT</v>
      </c>
      <c r="I14" s="285">
        <v>85</v>
      </c>
      <c r="J14" s="315" t="str">
        <f t="shared" si="0"/>
        <v>TỐT</v>
      </c>
      <c r="K14" s="285">
        <f t="shared" si="1"/>
        <v>85</v>
      </c>
      <c r="L14" s="315" t="str">
        <f t="shared" si="0"/>
        <v>TỐT</v>
      </c>
      <c r="M14" s="286"/>
      <c r="P14" s="105"/>
      <c r="Q14" s="105"/>
      <c r="R14" s="105"/>
      <c r="S14" s="106"/>
    </row>
    <row r="15" spans="1:19" ht="19.5" customHeight="1">
      <c r="A15" s="280">
        <v>5</v>
      </c>
      <c r="B15" s="304">
        <v>1810213739</v>
      </c>
      <c r="C15" s="281" t="s">
        <v>2018</v>
      </c>
      <c r="D15" s="282" t="s">
        <v>1740</v>
      </c>
      <c r="E15" s="283" t="s">
        <v>1343</v>
      </c>
      <c r="F15" s="284" t="s">
        <v>2015</v>
      </c>
      <c r="G15" s="285">
        <v>90</v>
      </c>
      <c r="H15" s="315" t="str">
        <f t="shared" si="0"/>
        <v>X SẮC</v>
      </c>
      <c r="I15" s="285">
        <v>0</v>
      </c>
      <c r="J15" s="315" t="str">
        <f t="shared" si="0"/>
        <v>KÉM</v>
      </c>
      <c r="K15" s="285">
        <f t="shared" si="1"/>
        <v>45</v>
      </c>
      <c r="L15" s="315" t="str">
        <f t="shared" si="0"/>
        <v>YẾU</v>
      </c>
      <c r="M15" s="286"/>
      <c r="P15" s="105"/>
      <c r="Q15" s="105"/>
      <c r="R15" s="105"/>
      <c r="S15" s="106"/>
    </row>
    <row r="16" spans="1:19" ht="19.5" customHeight="1">
      <c r="A16" s="280">
        <v>6</v>
      </c>
      <c r="B16" s="304">
        <v>1810213927</v>
      </c>
      <c r="C16" s="281" t="s">
        <v>2019</v>
      </c>
      <c r="D16" s="282" t="s">
        <v>1426</v>
      </c>
      <c r="E16" s="283" t="s">
        <v>1341</v>
      </c>
      <c r="F16" s="284" t="s">
        <v>2015</v>
      </c>
      <c r="G16" s="285">
        <v>75</v>
      </c>
      <c r="H16" s="315" t="str">
        <f t="shared" si="0"/>
        <v>KHÁ</v>
      </c>
      <c r="I16" s="285">
        <v>0</v>
      </c>
      <c r="J16" s="315" t="str">
        <f t="shared" si="0"/>
        <v>KÉM</v>
      </c>
      <c r="K16" s="285">
        <f t="shared" si="1"/>
        <v>37.5</v>
      </c>
      <c r="L16" s="315" t="str">
        <f t="shared" si="0"/>
        <v>KÉM</v>
      </c>
      <c r="M16" s="286"/>
      <c r="P16" s="105"/>
      <c r="Q16" s="105"/>
      <c r="R16" s="105"/>
      <c r="S16" s="106"/>
    </row>
    <row r="17" spans="1:19" ht="19.5" customHeight="1">
      <c r="A17" s="280">
        <v>7</v>
      </c>
      <c r="B17" s="304">
        <v>1810213928</v>
      </c>
      <c r="C17" s="281" t="s">
        <v>1980</v>
      </c>
      <c r="D17" s="282" t="s">
        <v>1967</v>
      </c>
      <c r="E17" s="283" t="s">
        <v>1564</v>
      </c>
      <c r="F17" s="284" t="s">
        <v>2015</v>
      </c>
      <c r="G17" s="285">
        <v>80</v>
      </c>
      <c r="H17" s="315" t="str">
        <f t="shared" si="0"/>
        <v>TỐT</v>
      </c>
      <c r="I17" s="285">
        <v>85</v>
      </c>
      <c r="J17" s="315" t="str">
        <f t="shared" si="0"/>
        <v>TỐT</v>
      </c>
      <c r="K17" s="285">
        <f t="shared" si="1"/>
        <v>82.5</v>
      </c>
      <c r="L17" s="315" t="str">
        <f t="shared" si="0"/>
        <v>TỐT</v>
      </c>
      <c r="M17" s="286"/>
      <c r="P17" s="105"/>
      <c r="Q17" s="105"/>
      <c r="R17" s="105"/>
      <c r="S17" s="106"/>
    </row>
    <row r="18" spans="1:19" ht="19.5" customHeight="1">
      <c r="A18" s="280">
        <v>8</v>
      </c>
      <c r="B18" s="304">
        <v>1810213929</v>
      </c>
      <c r="C18" s="281" t="s">
        <v>2020</v>
      </c>
      <c r="D18" s="282" t="s">
        <v>1968</v>
      </c>
      <c r="E18" s="283" t="s">
        <v>1950</v>
      </c>
      <c r="F18" s="284" t="s">
        <v>2015</v>
      </c>
      <c r="G18" s="285">
        <v>80</v>
      </c>
      <c r="H18" s="315" t="str">
        <f t="shared" si="0"/>
        <v>TỐT</v>
      </c>
      <c r="I18" s="285">
        <v>85</v>
      </c>
      <c r="J18" s="315" t="str">
        <f t="shared" si="0"/>
        <v>TỐT</v>
      </c>
      <c r="K18" s="285">
        <f t="shared" si="1"/>
        <v>82.5</v>
      </c>
      <c r="L18" s="315" t="str">
        <f t="shared" si="0"/>
        <v>TỐT</v>
      </c>
      <c r="M18" s="286"/>
      <c r="P18" s="105"/>
      <c r="Q18" s="105"/>
      <c r="R18" s="105"/>
      <c r="S18" s="106"/>
    </row>
    <row r="19" spans="1:19" ht="19.5" customHeight="1">
      <c r="A19" s="280">
        <v>9</v>
      </c>
      <c r="B19" s="304">
        <v>1810213930</v>
      </c>
      <c r="C19" s="281" t="s">
        <v>2021</v>
      </c>
      <c r="D19" s="282" t="s">
        <v>1657</v>
      </c>
      <c r="E19" s="283" t="s">
        <v>2022</v>
      </c>
      <c r="F19" s="284" t="s">
        <v>2015</v>
      </c>
      <c r="G19" s="285">
        <v>70</v>
      </c>
      <c r="H19" s="315" t="str">
        <f t="shared" si="0"/>
        <v>KHÁ</v>
      </c>
      <c r="I19" s="285">
        <v>85</v>
      </c>
      <c r="J19" s="315" t="str">
        <f t="shared" si="0"/>
        <v>TỐT</v>
      </c>
      <c r="K19" s="285">
        <f t="shared" si="1"/>
        <v>77.5</v>
      </c>
      <c r="L19" s="315" t="str">
        <f t="shared" si="0"/>
        <v>KHÁ</v>
      </c>
      <c r="M19" s="286"/>
      <c r="P19" s="105"/>
      <c r="Q19" s="105"/>
      <c r="R19" s="105"/>
      <c r="S19" s="106"/>
    </row>
    <row r="20" spans="1:19" ht="19.5" customHeight="1">
      <c r="A20" s="280">
        <v>10</v>
      </c>
      <c r="B20" s="304">
        <v>1810213931</v>
      </c>
      <c r="C20" s="281" t="s">
        <v>2023</v>
      </c>
      <c r="D20" s="282" t="s">
        <v>1518</v>
      </c>
      <c r="E20" s="283" t="s">
        <v>2024</v>
      </c>
      <c r="F20" s="284" t="s">
        <v>2015</v>
      </c>
      <c r="G20" s="285">
        <v>85</v>
      </c>
      <c r="H20" s="315" t="str">
        <f t="shared" si="0"/>
        <v>TỐT</v>
      </c>
      <c r="I20" s="285">
        <v>85</v>
      </c>
      <c r="J20" s="315" t="str">
        <f t="shared" si="0"/>
        <v>TỐT</v>
      </c>
      <c r="K20" s="285">
        <f t="shared" si="1"/>
        <v>85</v>
      </c>
      <c r="L20" s="315" t="str">
        <f t="shared" si="0"/>
        <v>TỐT</v>
      </c>
      <c r="M20" s="286"/>
      <c r="P20" s="105"/>
      <c r="Q20" s="105"/>
      <c r="R20" s="105"/>
      <c r="S20" s="106"/>
    </row>
    <row r="21" spans="1:19" ht="19.5" customHeight="1">
      <c r="A21" s="280">
        <v>11</v>
      </c>
      <c r="B21" s="304">
        <v>1810214452</v>
      </c>
      <c r="C21" s="281" t="s">
        <v>2025</v>
      </c>
      <c r="D21" s="282" t="s">
        <v>1402</v>
      </c>
      <c r="E21" s="283" t="s">
        <v>1585</v>
      </c>
      <c r="F21" s="284" t="s">
        <v>2015</v>
      </c>
      <c r="G21" s="285">
        <v>85</v>
      </c>
      <c r="H21" s="315" t="str">
        <f t="shared" si="0"/>
        <v>TỐT</v>
      </c>
      <c r="I21" s="285">
        <v>85</v>
      </c>
      <c r="J21" s="315" t="str">
        <f t="shared" si="0"/>
        <v>TỐT</v>
      </c>
      <c r="K21" s="285">
        <f t="shared" si="1"/>
        <v>85</v>
      </c>
      <c r="L21" s="315" t="str">
        <f t="shared" si="0"/>
        <v>TỐT</v>
      </c>
      <c r="M21" s="286"/>
      <c r="P21" s="105"/>
      <c r="Q21" s="105"/>
      <c r="R21" s="105"/>
      <c r="S21" s="106"/>
    </row>
    <row r="22" spans="1:19" ht="19.5" customHeight="1">
      <c r="A22" s="280">
        <v>12</v>
      </c>
      <c r="B22" s="304">
        <v>1810214485</v>
      </c>
      <c r="C22" s="281" t="s">
        <v>2026</v>
      </c>
      <c r="D22" s="282" t="s">
        <v>1740</v>
      </c>
      <c r="E22" s="283" t="s">
        <v>1983</v>
      </c>
      <c r="F22" s="284" t="s">
        <v>2015</v>
      </c>
      <c r="G22" s="285">
        <v>74</v>
      </c>
      <c r="H22" s="315" t="str">
        <f t="shared" si="0"/>
        <v>KHÁ</v>
      </c>
      <c r="I22" s="285">
        <v>0</v>
      </c>
      <c r="J22" s="315" t="str">
        <f t="shared" si="0"/>
        <v>KÉM</v>
      </c>
      <c r="K22" s="285">
        <f t="shared" si="1"/>
        <v>37</v>
      </c>
      <c r="L22" s="315" t="str">
        <f t="shared" si="0"/>
        <v>KÉM</v>
      </c>
      <c r="M22" s="286"/>
      <c r="P22" s="105"/>
      <c r="Q22" s="105"/>
      <c r="R22" s="105"/>
      <c r="S22" s="106"/>
    </row>
    <row r="23" spans="1:19" ht="19.5" customHeight="1">
      <c r="A23" s="280">
        <v>13</v>
      </c>
      <c r="B23" s="304">
        <v>1810214487</v>
      </c>
      <c r="C23" s="281" t="s">
        <v>1751</v>
      </c>
      <c r="D23" s="282" t="s">
        <v>2027</v>
      </c>
      <c r="E23" s="283" t="s">
        <v>2028</v>
      </c>
      <c r="F23" s="284" t="s">
        <v>2015</v>
      </c>
      <c r="G23" s="285">
        <v>0</v>
      </c>
      <c r="H23" s="315" t="str">
        <f t="shared" si="0"/>
        <v>KÉM</v>
      </c>
      <c r="I23" s="285">
        <v>0</v>
      </c>
      <c r="J23" s="315" t="str">
        <f t="shared" si="0"/>
        <v>KÉM</v>
      </c>
      <c r="K23" s="285">
        <f t="shared" si="1"/>
        <v>0</v>
      </c>
      <c r="L23" s="315" t="str">
        <f t="shared" si="0"/>
        <v>KÉM</v>
      </c>
      <c r="M23" s="286" t="s">
        <v>1954</v>
      </c>
      <c r="P23" s="105" t="s">
        <v>2468</v>
      </c>
      <c r="Q23" s="105"/>
      <c r="R23" s="105"/>
      <c r="S23" s="106"/>
    </row>
    <row r="24" spans="1:19" ht="19.5" customHeight="1">
      <c r="A24" s="280">
        <v>14</v>
      </c>
      <c r="B24" s="304">
        <v>1810214489</v>
      </c>
      <c r="C24" s="281" t="s">
        <v>2029</v>
      </c>
      <c r="D24" s="282" t="s">
        <v>1480</v>
      </c>
      <c r="E24" s="283" t="s">
        <v>1952</v>
      </c>
      <c r="F24" s="284" t="s">
        <v>2015</v>
      </c>
      <c r="G24" s="285">
        <v>80</v>
      </c>
      <c r="H24" s="315" t="str">
        <f t="shared" si="0"/>
        <v>TỐT</v>
      </c>
      <c r="I24" s="285">
        <v>85</v>
      </c>
      <c r="J24" s="315" t="str">
        <f t="shared" si="0"/>
        <v>TỐT</v>
      </c>
      <c r="K24" s="285">
        <f t="shared" si="1"/>
        <v>82.5</v>
      </c>
      <c r="L24" s="315" t="str">
        <f t="shared" si="0"/>
        <v>TỐT</v>
      </c>
      <c r="M24" s="286"/>
      <c r="P24" s="105"/>
      <c r="Q24" s="105"/>
      <c r="R24" s="105"/>
      <c r="S24" s="106"/>
    </row>
    <row r="25" spans="1:19" ht="19.5" customHeight="1">
      <c r="A25" s="280">
        <v>15</v>
      </c>
      <c r="B25" s="304">
        <v>1810214490</v>
      </c>
      <c r="C25" s="281" t="s">
        <v>2030</v>
      </c>
      <c r="D25" s="282" t="s">
        <v>1399</v>
      </c>
      <c r="E25" s="283" t="s">
        <v>2031</v>
      </c>
      <c r="F25" s="284" t="s">
        <v>2015</v>
      </c>
      <c r="G25" s="285">
        <v>85</v>
      </c>
      <c r="H25" s="315" t="str">
        <f t="shared" si="0"/>
        <v>TỐT</v>
      </c>
      <c r="I25" s="285">
        <v>85</v>
      </c>
      <c r="J25" s="315" t="str">
        <f t="shared" si="0"/>
        <v>TỐT</v>
      </c>
      <c r="K25" s="285">
        <f t="shared" si="1"/>
        <v>85</v>
      </c>
      <c r="L25" s="315" t="str">
        <f t="shared" si="0"/>
        <v>TỐT</v>
      </c>
      <c r="M25" s="286"/>
      <c r="P25" s="105"/>
      <c r="Q25" s="105"/>
      <c r="R25" s="105"/>
      <c r="S25" s="106"/>
    </row>
    <row r="26" spans="1:19" ht="19.5" customHeight="1">
      <c r="A26" s="280">
        <v>16</v>
      </c>
      <c r="B26" s="304">
        <v>1810214491</v>
      </c>
      <c r="C26" s="281" t="s">
        <v>2032</v>
      </c>
      <c r="D26" s="282" t="s">
        <v>1958</v>
      </c>
      <c r="E26" s="283" t="s">
        <v>1359</v>
      </c>
      <c r="F26" s="284" t="s">
        <v>2015</v>
      </c>
      <c r="G26" s="285">
        <v>85</v>
      </c>
      <c r="H26" s="315" t="str">
        <f t="shared" si="0"/>
        <v>TỐT</v>
      </c>
      <c r="I26" s="285">
        <v>85</v>
      </c>
      <c r="J26" s="315" t="str">
        <f t="shared" si="0"/>
        <v>TỐT</v>
      </c>
      <c r="K26" s="285">
        <f t="shared" si="1"/>
        <v>85</v>
      </c>
      <c r="L26" s="315" t="str">
        <f t="shared" si="0"/>
        <v>TỐT</v>
      </c>
      <c r="M26" s="286"/>
      <c r="P26" s="105"/>
      <c r="Q26" s="105"/>
      <c r="R26" s="105"/>
      <c r="S26" s="106"/>
    </row>
    <row r="27" spans="1:19" ht="19.5" customHeight="1">
      <c r="A27" s="280">
        <v>17</v>
      </c>
      <c r="B27" s="304">
        <v>1810214492</v>
      </c>
      <c r="C27" s="281" t="s">
        <v>2033</v>
      </c>
      <c r="D27" s="282" t="s">
        <v>1361</v>
      </c>
      <c r="E27" s="283" t="s">
        <v>2034</v>
      </c>
      <c r="F27" s="284" t="s">
        <v>2015</v>
      </c>
      <c r="G27" s="285">
        <v>83</v>
      </c>
      <c r="H27" s="315" t="str">
        <f t="shared" si="0"/>
        <v>TỐT</v>
      </c>
      <c r="I27" s="285">
        <v>85</v>
      </c>
      <c r="J27" s="315" t="str">
        <f t="shared" si="0"/>
        <v>TỐT</v>
      </c>
      <c r="K27" s="285">
        <f t="shared" si="1"/>
        <v>84</v>
      </c>
      <c r="L27" s="315" t="str">
        <f t="shared" si="0"/>
        <v>TỐT</v>
      </c>
      <c r="M27" s="286"/>
      <c r="P27" s="105"/>
      <c r="Q27" s="105"/>
      <c r="R27" s="105"/>
      <c r="S27" s="106"/>
    </row>
    <row r="28" spans="1:19" ht="19.5" customHeight="1">
      <c r="A28" s="280">
        <v>18</v>
      </c>
      <c r="B28" s="304">
        <v>1810214494</v>
      </c>
      <c r="C28" s="281" t="s">
        <v>2035</v>
      </c>
      <c r="D28" s="282" t="s">
        <v>1480</v>
      </c>
      <c r="E28" s="283" t="s">
        <v>1871</v>
      </c>
      <c r="F28" s="284" t="s">
        <v>2015</v>
      </c>
      <c r="G28" s="285">
        <v>80</v>
      </c>
      <c r="H28" s="315" t="str">
        <f t="shared" si="0"/>
        <v>TỐT</v>
      </c>
      <c r="I28" s="285">
        <v>85</v>
      </c>
      <c r="J28" s="315" t="str">
        <f t="shared" si="0"/>
        <v>TỐT</v>
      </c>
      <c r="K28" s="285">
        <f t="shared" si="1"/>
        <v>82.5</v>
      </c>
      <c r="L28" s="315" t="str">
        <f t="shared" si="0"/>
        <v>TỐT</v>
      </c>
      <c r="M28" s="286"/>
      <c r="P28" s="105"/>
      <c r="Q28" s="105"/>
      <c r="R28" s="105"/>
      <c r="S28" s="106"/>
    </row>
    <row r="29" spans="1:19" ht="19.5" customHeight="1">
      <c r="A29" s="280">
        <v>19</v>
      </c>
      <c r="B29" s="304">
        <v>1810214496</v>
      </c>
      <c r="C29" s="281" t="s">
        <v>2036</v>
      </c>
      <c r="D29" s="282" t="s">
        <v>2037</v>
      </c>
      <c r="E29" s="283" t="s">
        <v>1769</v>
      </c>
      <c r="F29" s="284" t="s">
        <v>2015</v>
      </c>
      <c r="G29" s="285">
        <v>85</v>
      </c>
      <c r="H29" s="315" t="str">
        <f t="shared" si="0"/>
        <v>TỐT</v>
      </c>
      <c r="I29" s="285">
        <v>75</v>
      </c>
      <c r="J29" s="315" t="str">
        <f t="shared" si="0"/>
        <v>KHÁ</v>
      </c>
      <c r="K29" s="285">
        <f t="shared" si="1"/>
        <v>80</v>
      </c>
      <c r="L29" s="315" t="str">
        <f t="shared" si="0"/>
        <v>TỐT</v>
      </c>
      <c r="M29" s="286"/>
      <c r="P29" s="105"/>
      <c r="Q29" s="105"/>
      <c r="R29" s="105"/>
      <c r="S29" s="106"/>
    </row>
    <row r="30" spans="1:19" ht="19.5" customHeight="1">
      <c r="A30" s="280">
        <v>20</v>
      </c>
      <c r="B30" s="304">
        <v>1810214499</v>
      </c>
      <c r="C30" s="281" t="s">
        <v>2038</v>
      </c>
      <c r="D30" s="282" t="s">
        <v>1614</v>
      </c>
      <c r="E30" s="283" t="s">
        <v>1328</v>
      </c>
      <c r="F30" s="284" t="s">
        <v>2015</v>
      </c>
      <c r="G30" s="285">
        <v>83</v>
      </c>
      <c r="H30" s="315" t="str">
        <f t="shared" si="0"/>
        <v>TỐT</v>
      </c>
      <c r="I30" s="285">
        <v>85</v>
      </c>
      <c r="J30" s="315" t="str">
        <f t="shared" si="0"/>
        <v>TỐT</v>
      </c>
      <c r="K30" s="285">
        <f t="shared" si="1"/>
        <v>84</v>
      </c>
      <c r="L30" s="315" t="str">
        <f t="shared" si="0"/>
        <v>TỐT</v>
      </c>
      <c r="M30" s="286"/>
      <c r="P30" s="105"/>
      <c r="Q30" s="105"/>
      <c r="R30" s="105"/>
      <c r="S30" s="106"/>
    </row>
    <row r="31" spans="1:19" ht="19.5" customHeight="1">
      <c r="A31" s="280">
        <v>21</v>
      </c>
      <c r="B31" s="304">
        <v>1810214501</v>
      </c>
      <c r="C31" s="281" t="s">
        <v>2039</v>
      </c>
      <c r="D31" s="282" t="s">
        <v>1540</v>
      </c>
      <c r="E31" s="283" t="s">
        <v>1931</v>
      </c>
      <c r="F31" s="284" t="s">
        <v>2015</v>
      </c>
      <c r="G31" s="285">
        <v>85</v>
      </c>
      <c r="H31" s="315" t="str">
        <f t="shared" si="0"/>
        <v>TỐT</v>
      </c>
      <c r="I31" s="285">
        <v>85</v>
      </c>
      <c r="J31" s="315" t="str">
        <f t="shared" si="0"/>
        <v>TỐT</v>
      </c>
      <c r="K31" s="285">
        <f t="shared" si="1"/>
        <v>85</v>
      </c>
      <c r="L31" s="315" t="str">
        <f t="shared" si="0"/>
        <v>TỐT</v>
      </c>
      <c r="M31" s="286"/>
      <c r="P31" s="105"/>
      <c r="Q31" s="105"/>
      <c r="R31" s="105"/>
      <c r="S31" s="106"/>
    </row>
    <row r="32" spans="1:19" ht="19.5" customHeight="1">
      <c r="A32" s="280">
        <v>22</v>
      </c>
      <c r="B32" s="304">
        <v>1810215022</v>
      </c>
      <c r="C32" s="281" t="s">
        <v>1972</v>
      </c>
      <c r="D32" s="282" t="s">
        <v>1945</v>
      </c>
      <c r="E32" s="283" t="s">
        <v>919</v>
      </c>
      <c r="F32" s="284" t="s">
        <v>2015</v>
      </c>
      <c r="G32" s="285">
        <v>80</v>
      </c>
      <c r="H32" s="315" t="str">
        <f t="shared" si="0"/>
        <v>TỐT</v>
      </c>
      <c r="I32" s="285">
        <v>85</v>
      </c>
      <c r="J32" s="315" t="str">
        <f t="shared" si="0"/>
        <v>TỐT</v>
      </c>
      <c r="K32" s="285">
        <f t="shared" si="1"/>
        <v>82.5</v>
      </c>
      <c r="L32" s="315" t="str">
        <f t="shared" si="0"/>
        <v>TỐT</v>
      </c>
      <c r="M32" s="286"/>
      <c r="P32" s="105"/>
      <c r="Q32" s="105"/>
      <c r="R32" s="105"/>
      <c r="S32" s="106"/>
    </row>
    <row r="33" spans="1:19" ht="19.5" customHeight="1">
      <c r="A33" s="280">
        <v>23</v>
      </c>
      <c r="B33" s="304">
        <v>1810215025</v>
      </c>
      <c r="C33" s="281" t="s">
        <v>2040</v>
      </c>
      <c r="D33" s="282" t="s">
        <v>1614</v>
      </c>
      <c r="E33" s="283" t="s">
        <v>1630</v>
      </c>
      <c r="F33" s="284" t="s">
        <v>2015</v>
      </c>
      <c r="G33" s="285">
        <v>80</v>
      </c>
      <c r="H33" s="315" t="str">
        <f t="shared" si="0"/>
        <v>TỐT</v>
      </c>
      <c r="I33" s="285">
        <v>85</v>
      </c>
      <c r="J33" s="315" t="str">
        <f t="shared" si="0"/>
        <v>TỐT</v>
      </c>
      <c r="K33" s="285">
        <f t="shared" si="1"/>
        <v>82.5</v>
      </c>
      <c r="L33" s="315" t="str">
        <f t="shared" si="0"/>
        <v>TỐT</v>
      </c>
      <c r="M33" s="286"/>
      <c r="P33" s="105"/>
      <c r="Q33" s="105"/>
      <c r="R33" s="105"/>
      <c r="S33" s="106"/>
    </row>
    <row r="34" spans="1:19" ht="19.5" customHeight="1">
      <c r="A34" s="280">
        <v>24</v>
      </c>
      <c r="B34" s="304">
        <v>1810215026</v>
      </c>
      <c r="C34" s="281" t="s">
        <v>2041</v>
      </c>
      <c r="D34" s="282" t="s">
        <v>1445</v>
      </c>
      <c r="E34" s="283" t="s">
        <v>1842</v>
      </c>
      <c r="F34" s="284" t="s">
        <v>2015</v>
      </c>
      <c r="G34" s="285">
        <v>83</v>
      </c>
      <c r="H34" s="315" t="str">
        <f t="shared" si="0"/>
        <v>TỐT</v>
      </c>
      <c r="I34" s="285">
        <v>70</v>
      </c>
      <c r="J34" s="315" t="str">
        <f t="shared" si="0"/>
        <v>KHÁ</v>
      </c>
      <c r="K34" s="285">
        <f t="shared" si="1"/>
        <v>76.5</v>
      </c>
      <c r="L34" s="315" t="str">
        <f t="shared" si="0"/>
        <v>KHÁ</v>
      </c>
      <c r="M34" s="286"/>
      <c r="P34" s="105"/>
      <c r="Q34" s="105"/>
      <c r="R34" s="105"/>
      <c r="S34" s="106"/>
    </row>
    <row r="35" spans="1:27" ht="19.5" customHeight="1">
      <c r="A35" s="280">
        <v>25</v>
      </c>
      <c r="B35" s="304">
        <v>1811215024</v>
      </c>
      <c r="C35" s="281" t="s">
        <v>1726</v>
      </c>
      <c r="D35" s="282" t="s">
        <v>1399</v>
      </c>
      <c r="E35" s="283" t="s">
        <v>1593</v>
      </c>
      <c r="F35" s="284" t="s">
        <v>2015</v>
      </c>
      <c r="G35" s="285">
        <v>73</v>
      </c>
      <c r="H35" s="315" t="str">
        <f t="shared" si="0"/>
        <v>KHÁ</v>
      </c>
      <c r="I35" s="285">
        <v>75</v>
      </c>
      <c r="J35" s="315" t="str">
        <f t="shared" si="0"/>
        <v>KHÁ</v>
      </c>
      <c r="K35" s="285">
        <f t="shared" si="1"/>
        <v>74</v>
      </c>
      <c r="L35" s="315" t="str">
        <f t="shared" si="0"/>
        <v>KHÁ</v>
      </c>
      <c r="M35" s="286"/>
      <c r="P35" s="105"/>
      <c r="Q35" s="105"/>
      <c r="R35" s="105"/>
      <c r="S35" s="106"/>
      <c r="AA35" s="101"/>
    </row>
    <row r="36" spans="1:28" ht="19.5" customHeight="1">
      <c r="A36" s="280">
        <v>26</v>
      </c>
      <c r="B36" s="304">
        <v>1811215027</v>
      </c>
      <c r="C36" s="281" t="s">
        <v>1955</v>
      </c>
      <c r="D36" s="282" t="s">
        <v>1573</v>
      </c>
      <c r="E36" s="283" t="s">
        <v>1988</v>
      </c>
      <c r="F36" s="284" t="s">
        <v>2015</v>
      </c>
      <c r="G36" s="285">
        <v>0</v>
      </c>
      <c r="H36" s="315" t="str">
        <f t="shared" si="0"/>
        <v>KÉM</v>
      </c>
      <c r="I36" s="285">
        <v>0</v>
      </c>
      <c r="J36" s="315" t="str">
        <f t="shared" si="0"/>
        <v>KÉM</v>
      </c>
      <c r="K36" s="285">
        <f t="shared" si="1"/>
        <v>0</v>
      </c>
      <c r="L36" s="315" t="str">
        <f t="shared" si="0"/>
        <v>KÉM</v>
      </c>
      <c r="M36" s="286" t="s">
        <v>1954</v>
      </c>
      <c r="P36" s="105"/>
      <c r="Q36" s="105"/>
      <c r="R36" s="105"/>
      <c r="S36" s="106"/>
      <c r="AB36" s="2">
        <v>2</v>
      </c>
    </row>
    <row r="37" spans="1:28" ht="19.5" customHeight="1">
      <c r="A37" s="280">
        <v>27</v>
      </c>
      <c r="B37" s="304">
        <v>1811215480</v>
      </c>
      <c r="C37" s="281" t="s">
        <v>2043</v>
      </c>
      <c r="D37" s="282" t="s">
        <v>1428</v>
      </c>
      <c r="E37" s="283" t="s">
        <v>2044</v>
      </c>
      <c r="F37" s="284" t="s">
        <v>2015</v>
      </c>
      <c r="G37" s="285">
        <v>85</v>
      </c>
      <c r="H37" s="315" t="str">
        <f t="shared" si="0"/>
        <v>TỐT</v>
      </c>
      <c r="I37" s="285">
        <v>85</v>
      </c>
      <c r="J37" s="315" t="str">
        <f t="shared" si="0"/>
        <v>TỐT</v>
      </c>
      <c r="K37" s="285">
        <f t="shared" si="1"/>
        <v>85</v>
      </c>
      <c r="L37" s="315" t="str">
        <f t="shared" si="0"/>
        <v>TỐT</v>
      </c>
      <c r="M37" s="286"/>
      <c r="P37" s="105"/>
      <c r="Q37" s="105"/>
      <c r="R37" s="105"/>
      <c r="S37" s="106"/>
      <c r="AA37" s="101"/>
      <c r="AB37" s="2">
        <v>2</v>
      </c>
    </row>
    <row r="38" spans="1:27" ht="19.5" customHeight="1">
      <c r="A38" s="280">
        <v>28</v>
      </c>
      <c r="B38" s="304">
        <v>1811214488</v>
      </c>
      <c r="C38" s="281" t="s">
        <v>2079</v>
      </c>
      <c r="D38" s="282" t="s">
        <v>2080</v>
      </c>
      <c r="E38" s="283" t="s">
        <v>2081</v>
      </c>
      <c r="F38" s="284" t="s">
        <v>2015</v>
      </c>
      <c r="G38" s="285">
        <v>80</v>
      </c>
      <c r="H38" s="315" t="str">
        <f t="shared" si="0"/>
        <v>TỐT</v>
      </c>
      <c r="I38" s="285">
        <v>0</v>
      </c>
      <c r="J38" s="315" t="str">
        <f t="shared" si="0"/>
        <v>KÉM</v>
      </c>
      <c r="K38" s="285">
        <f t="shared" si="1"/>
        <v>40</v>
      </c>
      <c r="L38" s="315" t="str">
        <f t="shared" si="0"/>
        <v>YẾU</v>
      </c>
      <c r="M38" s="286"/>
      <c r="P38" s="105"/>
      <c r="Q38" s="105"/>
      <c r="R38" s="105"/>
      <c r="S38" s="106"/>
      <c r="AA38" s="101"/>
    </row>
    <row r="39" spans="1:19" ht="19.5" customHeight="1">
      <c r="A39" s="280">
        <v>29</v>
      </c>
      <c r="B39" s="304">
        <v>1810215774</v>
      </c>
      <c r="C39" s="281" t="s">
        <v>2065</v>
      </c>
      <c r="D39" s="282" t="s">
        <v>1632</v>
      </c>
      <c r="E39" s="283" t="s">
        <v>2066</v>
      </c>
      <c r="F39" s="284" t="s">
        <v>2047</v>
      </c>
      <c r="G39" s="285">
        <v>90</v>
      </c>
      <c r="H39" s="315" t="str">
        <f aca="true" t="shared" si="2" ref="H39:H68">IF(G39&gt;=90,"X SẮC",IF(G39&gt;=80,"TỐT",IF(G39&gt;=70,"KHÁ",IF(G39&gt;=60,"TB KHÁ",IF(G39&gt;=50,"T. BÌNH",IF(G39&gt;=40,"YẾU","KÉM"))))))</f>
        <v>X SẮC</v>
      </c>
      <c r="I39" s="285">
        <v>95</v>
      </c>
      <c r="J39" s="315" t="str">
        <f aca="true" t="shared" si="3" ref="J39:J68">IF(I39&gt;=90,"X SẮC",IF(I39&gt;=80,"TỐT",IF(I39&gt;=70,"KHÁ",IF(I39&gt;=60,"TB KHÁ",IF(I39&gt;=50,"T. BÌNH",IF(I39&gt;=40,"YẾU","KÉM"))))))</f>
        <v>X SẮC</v>
      </c>
      <c r="K39" s="285">
        <f t="shared" si="1"/>
        <v>92.5</v>
      </c>
      <c r="L39" s="315" t="str">
        <f aca="true" t="shared" si="4" ref="L39:L68">IF(K39&gt;=90,"X SẮC",IF(K39&gt;=80,"TỐT",IF(K39&gt;=70,"KHÁ",IF(K39&gt;=60,"TB KHÁ",IF(K39&gt;=50,"T. BÌNH",IF(K39&gt;=40,"YẾU","KÉM"))))))</f>
        <v>X SẮC</v>
      </c>
      <c r="M39" s="286"/>
      <c r="P39" s="107"/>
      <c r="Q39" s="108"/>
      <c r="R39" s="105"/>
      <c r="S39" s="109"/>
    </row>
    <row r="40" spans="1:19" ht="19.5" customHeight="1">
      <c r="A40" s="280">
        <v>30</v>
      </c>
      <c r="B40" s="304">
        <v>1810215474</v>
      </c>
      <c r="C40" s="281" t="s">
        <v>2051</v>
      </c>
      <c r="D40" s="282" t="s">
        <v>1317</v>
      </c>
      <c r="E40" s="283" t="s">
        <v>1460</v>
      </c>
      <c r="F40" s="284" t="s">
        <v>2047</v>
      </c>
      <c r="G40" s="285">
        <v>84</v>
      </c>
      <c r="H40" s="315" t="str">
        <f t="shared" si="2"/>
        <v>TỐT</v>
      </c>
      <c r="I40" s="285">
        <v>0</v>
      </c>
      <c r="J40" s="315" t="str">
        <f t="shared" si="3"/>
        <v>KÉM</v>
      </c>
      <c r="K40" s="285">
        <f t="shared" si="1"/>
        <v>42</v>
      </c>
      <c r="L40" s="315" t="str">
        <f t="shared" si="4"/>
        <v>YẾU</v>
      </c>
      <c r="M40" s="286"/>
      <c r="P40" s="107"/>
      <c r="Q40" s="108"/>
      <c r="R40" s="105"/>
      <c r="S40" s="109"/>
    </row>
    <row r="41" spans="1:19" ht="19.5" customHeight="1">
      <c r="A41" s="280">
        <v>31</v>
      </c>
      <c r="B41" s="304">
        <v>161325838</v>
      </c>
      <c r="C41" s="281" t="s">
        <v>2087</v>
      </c>
      <c r="D41" s="282" t="s">
        <v>2088</v>
      </c>
      <c r="E41" s="283">
        <v>33541</v>
      </c>
      <c r="F41" s="284" t="s">
        <v>2047</v>
      </c>
      <c r="G41" s="285">
        <v>0</v>
      </c>
      <c r="H41" s="315" t="str">
        <f t="shared" si="2"/>
        <v>KÉM</v>
      </c>
      <c r="I41" s="285">
        <v>0</v>
      </c>
      <c r="J41" s="315" t="str">
        <f t="shared" si="3"/>
        <v>KÉM</v>
      </c>
      <c r="K41" s="285">
        <f t="shared" si="1"/>
        <v>0</v>
      </c>
      <c r="L41" s="315" t="str">
        <f t="shared" si="4"/>
        <v>KÉM</v>
      </c>
      <c r="M41" s="286" t="s">
        <v>1954</v>
      </c>
      <c r="P41" s="107"/>
      <c r="Q41" s="108"/>
      <c r="R41" s="105"/>
      <c r="S41" s="106"/>
    </row>
    <row r="42" spans="1:19" ht="19.5" customHeight="1">
      <c r="A42" s="280">
        <v>32</v>
      </c>
      <c r="B42" s="304">
        <v>1810215483</v>
      </c>
      <c r="C42" s="281" t="s">
        <v>2061</v>
      </c>
      <c r="D42" s="282" t="s">
        <v>1958</v>
      </c>
      <c r="E42" s="283" t="s">
        <v>1029</v>
      </c>
      <c r="F42" s="284" t="s">
        <v>2047</v>
      </c>
      <c r="G42" s="285">
        <v>95</v>
      </c>
      <c r="H42" s="315" t="str">
        <f t="shared" si="2"/>
        <v>X SẮC</v>
      </c>
      <c r="I42" s="285">
        <v>80</v>
      </c>
      <c r="J42" s="315" t="str">
        <f t="shared" si="3"/>
        <v>TỐT</v>
      </c>
      <c r="K42" s="285">
        <f t="shared" si="1"/>
        <v>87.5</v>
      </c>
      <c r="L42" s="315" t="str">
        <f t="shared" si="4"/>
        <v>TỐT</v>
      </c>
      <c r="M42" s="286"/>
      <c r="P42" s="107"/>
      <c r="Q42" s="108"/>
      <c r="R42" s="105"/>
      <c r="S42" s="109"/>
    </row>
    <row r="43" spans="1:19" ht="19.5" customHeight="1">
      <c r="A43" s="280">
        <v>33</v>
      </c>
      <c r="B43" s="304">
        <v>1811213926</v>
      </c>
      <c r="C43" s="281" t="s">
        <v>2078</v>
      </c>
      <c r="D43" s="282" t="s">
        <v>1361</v>
      </c>
      <c r="E43" s="283" t="s">
        <v>1598</v>
      </c>
      <c r="F43" s="284" t="s">
        <v>2047</v>
      </c>
      <c r="G43" s="285">
        <v>86</v>
      </c>
      <c r="H43" s="315" t="str">
        <f t="shared" si="2"/>
        <v>TỐT</v>
      </c>
      <c r="I43" s="285">
        <v>95</v>
      </c>
      <c r="J43" s="315" t="str">
        <f t="shared" si="3"/>
        <v>X SẮC</v>
      </c>
      <c r="K43" s="285">
        <f t="shared" si="1"/>
        <v>90.5</v>
      </c>
      <c r="L43" s="315" t="str">
        <f t="shared" si="4"/>
        <v>X SẮC</v>
      </c>
      <c r="M43" s="286"/>
      <c r="P43" s="107"/>
      <c r="Q43" s="108"/>
      <c r="R43" s="105"/>
      <c r="S43" s="100"/>
    </row>
    <row r="44" spans="1:14" ht="19.5" customHeight="1">
      <c r="A44" s="280">
        <v>34</v>
      </c>
      <c r="B44" s="304">
        <v>1810216134</v>
      </c>
      <c r="C44" s="281" t="s">
        <v>2073</v>
      </c>
      <c r="D44" s="282" t="s">
        <v>1657</v>
      </c>
      <c r="E44" s="283" t="s">
        <v>1735</v>
      </c>
      <c r="F44" s="284" t="s">
        <v>2047</v>
      </c>
      <c r="G44" s="285">
        <v>85</v>
      </c>
      <c r="H44" s="315" t="str">
        <f t="shared" si="2"/>
        <v>TỐT</v>
      </c>
      <c r="I44" s="285">
        <v>0</v>
      </c>
      <c r="J44" s="315" t="str">
        <f t="shared" si="3"/>
        <v>KÉM</v>
      </c>
      <c r="K44" s="285">
        <f t="shared" si="1"/>
        <v>42.5</v>
      </c>
      <c r="L44" s="315" t="str">
        <f t="shared" si="4"/>
        <v>YẾU</v>
      </c>
      <c r="M44" s="286"/>
      <c r="N44" s="2" t="s">
        <v>2005</v>
      </c>
    </row>
    <row r="45" spans="1:24" ht="19.5" customHeight="1">
      <c r="A45" s="280">
        <v>35</v>
      </c>
      <c r="B45" s="304">
        <v>1811215469</v>
      </c>
      <c r="C45" s="281" t="s">
        <v>2042</v>
      </c>
      <c r="D45" s="282" t="s">
        <v>1443</v>
      </c>
      <c r="E45" s="283" t="s">
        <v>1986</v>
      </c>
      <c r="F45" s="284" t="s">
        <v>2047</v>
      </c>
      <c r="G45" s="285">
        <v>95</v>
      </c>
      <c r="H45" s="315" t="str">
        <f t="shared" si="2"/>
        <v>X SẮC</v>
      </c>
      <c r="I45" s="285">
        <v>80</v>
      </c>
      <c r="J45" s="315" t="str">
        <f t="shared" si="3"/>
        <v>TỐT</v>
      </c>
      <c r="K45" s="285">
        <f t="shared" si="1"/>
        <v>87.5</v>
      </c>
      <c r="L45" s="315" t="str">
        <f t="shared" si="4"/>
        <v>TỐT</v>
      </c>
      <c r="M45" s="286"/>
      <c r="P45" s="110"/>
      <c r="Q45" s="111"/>
      <c r="R45" s="112"/>
      <c r="S45" s="28"/>
      <c r="T45" s="28"/>
      <c r="U45" s="29"/>
      <c r="V45" s="29"/>
      <c r="W45" s="29"/>
      <c r="X45" s="94"/>
    </row>
    <row r="46" spans="1:24" ht="19.5" customHeight="1">
      <c r="A46" s="280">
        <v>36</v>
      </c>
      <c r="B46" s="304">
        <v>1810215767</v>
      </c>
      <c r="C46" s="281" t="s">
        <v>2064</v>
      </c>
      <c r="D46" s="282" t="s">
        <v>1616</v>
      </c>
      <c r="E46" s="283" t="s">
        <v>1755</v>
      </c>
      <c r="F46" s="284" t="s">
        <v>2047</v>
      </c>
      <c r="G46" s="285">
        <v>95</v>
      </c>
      <c r="H46" s="315" t="str">
        <f t="shared" si="2"/>
        <v>X SẮC</v>
      </c>
      <c r="I46" s="285">
        <v>95</v>
      </c>
      <c r="J46" s="315" t="str">
        <f t="shared" si="3"/>
        <v>X SẮC</v>
      </c>
      <c r="K46" s="285">
        <f t="shared" si="1"/>
        <v>95</v>
      </c>
      <c r="L46" s="315" t="str">
        <f t="shared" si="4"/>
        <v>X SẮC</v>
      </c>
      <c r="M46" s="286"/>
      <c r="P46" s="110"/>
      <c r="Q46" s="111"/>
      <c r="R46" s="112"/>
      <c r="S46" s="28"/>
      <c r="T46" s="28"/>
      <c r="U46" s="29"/>
      <c r="V46" s="29"/>
      <c r="W46" s="29"/>
      <c r="X46" s="94"/>
    </row>
    <row r="47" spans="1:24" ht="19.5" customHeight="1">
      <c r="A47" s="280">
        <v>37</v>
      </c>
      <c r="B47" s="304">
        <v>1810215478</v>
      </c>
      <c r="C47" s="281" t="s">
        <v>1730</v>
      </c>
      <c r="D47" s="282" t="s">
        <v>1995</v>
      </c>
      <c r="E47" s="283" t="s">
        <v>2056</v>
      </c>
      <c r="F47" s="284" t="s">
        <v>2047</v>
      </c>
      <c r="G47" s="285">
        <v>95</v>
      </c>
      <c r="H47" s="315" t="str">
        <f t="shared" si="2"/>
        <v>X SẮC</v>
      </c>
      <c r="I47" s="285">
        <v>80</v>
      </c>
      <c r="J47" s="315" t="str">
        <f t="shared" si="3"/>
        <v>TỐT</v>
      </c>
      <c r="K47" s="285">
        <f t="shared" si="1"/>
        <v>87.5</v>
      </c>
      <c r="L47" s="315" t="str">
        <f t="shared" si="4"/>
        <v>TỐT</v>
      </c>
      <c r="M47" s="286"/>
      <c r="P47" s="110"/>
      <c r="Q47" s="111"/>
      <c r="R47" s="112"/>
      <c r="S47" s="28"/>
      <c r="T47" s="28"/>
      <c r="U47" s="29"/>
      <c r="V47" s="29"/>
      <c r="W47" s="29"/>
      <c r="X47" s="94"/>
    </row>
    <row r="48" spans="1:24" ht="19.5" customHeight="1">
      <c r="A48" s="280">
        <v>38</v>
      </c>
      <c r="B48" s="304">
        <v>1810216135</v>
      </c>
      <c r="C48" s="281" t="s">
        <v>2074</v>
      </c>
      <c r="D48" s="282" t="s">
        <v>1614</v>
      </c>
      <c r="E48" s="283" t="s">
        <v>2075</v>
      </c>
      <c r="F48" s="284" t="s">
        <v>2047</v>
      </c>
      <c r="G48" s="285">
        <v>85</v>
      </c>
      <c r="H48" s="315" t="str">
        <f t="shared" si="2"/>
        <v>TỐT</v>
      </c>
      <c r="I48" s="285">
        <v>0</v>
      </c>
      <c r="J48" s="315" t="str">
        <f t="shared" si="3"/>
        <v>KÉM</v>
      </c>
      <c r="K48" s="285">
        <f t="shared" si="1"/>
        <v>42.5</v>
      </c>
      <c r="L48" s="315" t="str">
        <f t="shared" si="4"/>
        <v>YẾU</v>
      </c>
      <c r="M48" s="286"/>
      <c r="N48" s="2" t="s">
        <v>2005</v>
      </c>
      <c r="P48" s="110"/>
      <c r="Q48" s="111"/>
      <c r="R48" s="112"/>
      <c r="S48" s="28"/>
      <c r="T48" s="28"/>
      <c r="U48" s="29"/>
      <c r="V48" s="29"/>
      <c r="W48" s="29"/>
      <c r="X48" s="94"/>
    </row>
    <row r="49" spans="1:24" ht="19.5" customHeight="1">
      <c r="A49" s="280">
        <v>39</v>
      </c>
      <c r="B49" s="304">
        <v>1810215028</v>
      </c>
      <c r="C49" s="281" t="s">
        <v>2045</v>
      </c>
      <c r="D49" s="282" t="s">
        <v>1643</v>
      </c>
      <c r="E49" s="283" t="s">
        <v>2046</v>
      </c>
      <c r="F49" s="284" t="s">
        <v>2047</v>
      </c>
      <c r="G49" s="285">
        <v>89</v>
      </c>
      <c r="H49" s="315" t="str">
        <f t="shared" si="2"/>
        <v>TỐT</v>
      </c>
      <c r="I49" s="285">
        <v>95</v>
      </c>
      <c r="J49" s="315" t="str">
        <f t="shared" si="3"/>
        <v>X SẮC</v>
      </c>
      <c r="K49" s="285">
        <f t="shared" si="1"/>
        <v>92</v>
      </c>
      <c r="L49" s="315" t="str">
        <f t="shared" si="4"/>
        <v>X SẮC</v>
      </c>
      <c r="M49" s="286"/>
      <c r="P49" s="110"/>
      <c r="Q49" s="111"/>
      <c r="R49" s="112"/>
      <c r="S49" s="28"/>
      <c r="T49" s="28"/>
      <c r="U49" s="29"/>
      <c r="V49" s="29"/>
      <c r="W49" s="29"/>
      <c r="X49" s="94"/>
    </row>
    <row r="50" spans="1:24" ht="19.5" customHeight="1">
      <c r="A50" s="280">
        <v>40</v>
      </c>
      <c r="B50" s="304">
        <v>1810215029</v>
      </c>
      <c r="C50" s="281" t="s">
        <v>2048</v>
      </c>
      <c r="D50" s="282" t="s">
        <v>2049</v>
      </c>
      <c r="E50" s="283" t="s">
        <v>2050</v>
      </c>
      <c r="F50" s="284" t="s">
        <v>2047</v>
      </c>
      <c r="G50" s="285">
        <v>95</v>
      </c>
      <c r="H50" s="315" t="str">
        <f t="shared" si="2"/>
        <v>X SẮC</v>
      </c>
      <c r="I50" s="285">
        <v>95</v>
      </c>
      <c r="J50" s="315" t="str">
        <f t="shared" si="3"/>
        <v>X SẮC</v>
      </c>
      <c r="K50" s="285">
        <f t="shared" si="1"/>
        <v>95</v>
      </c>
      <c r="L50" s="315" t="str">
        <f t="shared" si="4"/>
        <v>X SẮC</v>
      </c>
      <c r="M50" s="286"/>
      <c r="P50" s="110"/>
      <c r="Q50" s="111"/>
      <c r="R50" s="112"/>
      <c r="S50" s="28"/>
      <c r="T50" s="28"/>
      <c r="U50" s="29"/>
      <c r="V50" s="29"/>
      <c r="W50" s="29"/>
      <c r="X50" s="94"/>
    </row>
    <row r="51" spans="1:24" ht="19.5" customHeight="1">
      <c r="A51" s="280">
        <v>41</v>
      </c>
      <c r="B51" s="304">
        <v>1810215477</v>
      </c>
      <c r="C51" s="281" t="s">
        <v>2055</v>
      </c>
      <c r="D51" s="282" t="s">
        <v>1822</v>
      </c>
      <c r="E51" s="283" t="s">
        <v>798</v>
      </c>
      <c r="F51" s="284" t="s">
        <v>2047</v>
      </c>
      <c r="G51" s="285">
        <v>80</v>
      </c>
      <c r="H51" s="315" t="str">
        <f t="shared" si="2"/>
        <v>TỐT</v>
      </c>
      <c r="I51" s="285">
        <v>0</v>
      </c>
      <c r="J51" s="315" t="str">
        <f t="shared" si="3"/>
        <v>KÉM</v>
      </c>
      <c r="K51" s="285">
        <f t="shared" si="1"/>
        <v>40</v>
      </c>
      <c r="L51" s="315" t="str">
        <f t="shared" si="4"/>
        <v>YẾU</v>
      </c>
      <c r="M51" s="286"/>
      <c r="P51" s="110"/>
      <c r="Q51" s="111"/>
      <c r="R51" s="112"/>
      <c r="S51" s="28"/>
      <c r="T51" s="28"/>
      <c r="U51" s="29"/>
      <c r="V51" s="29"/>
      <c r="W51" s="29"/>
      <c r="X51" s="94"/>
    </row>
    <row r="52" spans="1:24" ht="19.5" customHeight="1">
      <c r="A52" s="280">
        <v>42</v>
      </c>
      <c r="B52" s="304">
        <v>1810215476</v>
      </c>
      <c r="C52" s="281" t="s">
        <v>2054</v>
      </c>
      <c r="D52" s="282" t="s">
        <v>1605</v>
      </c>
      <c r="E52" s="283" t="s">
        <v>1455</v>
      </c>
      <c r="F52" s="284" t="s">
        <v>2047</v>
      </c>
      <c r="G52" s="285">
        <v>89</v>
      </c>
      <c r="H52" s="315" t="str">
        <f t="shared" si="2"/>
        <v>TỐT</v>
      </c>
      <c r="I52" s="285">
        <v>90</v>
      </c>
      <c r="J52" s="315" t="str">
        <f t="shared" si="3"/>
        <v>X SẮC</v>
      </c>
      <c r="K52" s="285">
        <f t="shared" si="1"/>
        <v>89.5</v>
      </c>
      <c r="L52" s="315" t="str">
        <f t="shared" si="4"/>
        <v>TỐT</v>
      </c>
      <c r="M52" s="286"/>
      <c r="P52" s="110"/>
      <c r="Q52" s="111"/>
      <c r="R52" s="112"/>
      <c r="S52" s="28"/>
      <c r="T52" s="28"/>
      <c r="U52" s="29"/>
      <c r="V52" s="29"/>
      <c r="W52" s="29"/>
      <c r="X52" s="94"/>
    </row>
    <row r="53" spans="1:24" ht="19.5" customHeight="1">
      <c r="A53" s="280">
        <v>43</v>
      </c>
      <c r="B53" s="304">
        <v>1810215475</v>
      </c>
      <c r="C53" s="281" t="s">
        <v>2052</v>
      </c>
      <c r="D53" s="282" t="s">
        <v>2037</v>
      </c>
      <c r="E53" s="283" t="s">
        <v>2053</v>
      </c>
      <c r="F53" s="284" t="s">
        <v>2047</v>
      </c>
      <c r="G53" s="285">
        <v>91</v>
      </c>
      <c r="H53" s="315" t="str">
        <f t="shared" si="2"/>
        <v>X SẮC</v>
      </c>
      <c r="I53" s="285">
        <v>0</v>
      </c>
      <c r="J53" s="315" t="str">
        <f t="shared" si="3"/>
        <v>KÉM</v>
      </c>
      <c r="K53" s="285">
        <f t="shared" si="1"/>
        <v>45.5</v>
      </c>
      <c r="L53" s="315" t="str">
        <f t="shared" si="4"/>
        <v>YẾU</v>
      </c>
      <c r="M53" s="286" t="s">
        <v>1954</v>
      </c>
      <c r="P53" s="110"/>
      <c r="Q53" s="111"/>
      <c r="R53" s="112"/>
      <c r="S53" s="28"/>
      <c r="T53" s="28"/>
      <c r="U53" s="29"/>
      <c r="V53" s="29"/>
      <c r="W53" s="29"/>
      <c r="X53" s="94"/>
    </row>
    <row r="54" spans="1:24" ht="19.5" customHeight="1">
      <c r="A54" s="280">
        <v>44</v>
      </c>
      <c r="B54" s="304">
        <v>1810215479</v>
      </c>
      <c r="C54" s="281" t="s">
        <v>2057</v>
      </c>
      <c r="D54" s="282" t="s">
        <v>2058</v>
      </c>
      <c r="E54" s="283" t="s">
        <v>2059</v>
      </c>
      <c r="F54" s="284" t="s">
        <v>2047</v>
      </c>
      <c r="G54" s="285">
        <v>85</v>
      </c>
      <c r="H54" s="315" t="str">
        <f t="shared" si="2"/>
        <v>TỐT</v>
      </c>
      <c r="I54" s="285">
        <v>0</v>
      </c>
      <c r="J54" s="315" t="str">
        <f t="shared" si="3"/>
        <v>KÉM</v>
      </c>
      <c r="K54" s="285">
        <f t="shared" si="1"/>
        <v>42.5</v>
      </c>
      <c r="L54" s="315" t="str">
        <f t="shared" si="4"/>
        <v>YẾU</v>
      </c>
      <c r="M54" s="286" t="s">
        <v>1954</v>
      </c>
      <c r="P54" s="110"/>
      <c r="Q54" s="111"/>
      <c r="R54" s="112"/>
      <c r="S54" s="28"/>
      <c r="T54" s="28"/>
      <c r="U54" s="29"/>
      <c r="V54" s="29"/>
      <c r="W54" s="29"/>
      <c r="X54" s="94"/>
    </row>
    <row r="55" spans="1:24" ht="19.5" customHeight="1">
      <c r="A55" s="280">
        <v>45</v>
      </c>
      <c r="B55" s="304">
        <v>1810216133</v>
      </c>
      <c r="C55" s="281" t="s">
        <v>2071</v>
      </c>
      <c r="D55" s="282" t="s">
        <v>1426</v>
      </c>
      <c r="E55" s="283" t="s">
        <v>2072</v>
      </c>
      <c r="F55" s="284" t="s">
        <v>2047</v>
      </c>
      <c r="G55" s="285">
        <v>86</v>
      </c>
      <c r="H55" s="315" t="str">
        <f t="shared" si="2"/>
        <v>TỐT</v>
      </c>
      <c r="I55" s="285">
        <v>0</v>
      </c>
      <c r="J55" s="315" t="str">
        <f t="shared" si="3"/>
        <v>KÉM</v>
      </c>
      <c r="K55" s="285">
        <f t="shared" si="1"/>
        <v>43</v>
      </c>
      <c r="L55" s="315" t="str">
        <f t="shared" si="4"/>
        <v>YẾU</v>
      </c>
      <c r="M55" s="286"/>
      <c r="P55" s="110"/>
      <c r="Q55" s="111"/>
      <c r="R55" s="112"/>
      <c r="S55" s="28"/>
      <c r="T55" s="28"/>
      <c r="U55" s="29"/>
      <c r="V55" s="29"/>
      <c r="W55" s="29"/>
      <c r="X55" s="94"/>
    </row>
    <row r="56" spans="1:24" ht="19.5" customHeight="1">
      <c r="A56" s="280">
        <v>46</v>
      </c>
      <c r="B56" s="304">
        <v>1810215926</v>
      </c>
      <c r="C56" s="281" t="s">
        <v>2068</v>
      </c>
      <c r="D56" s="282" t="s">
        <v>2008</v>
      </c>
      <c r="E56" s="283" t="s">
        <v>1585</v>
      </c>
      <c r="F56" s="284" t="s">
        <v>2047</v>
      </c>
      <c r="G56" s="285">
        <v>90</v>
      </c>
      <c r="H56" s="315" t="str">
        <f t="shared" si="2"/>
        <v>X SẮC</v>
      </c>
      <c r="I56" s="285">
        <v>0</v>
      </c>
      <c r="J56" s="315" t="str">
        <f t="shared" si="3"/>
        <v>KÉM</v>
      </c>
      <c r="K56" s="285">
        <f t="shared" si="1"/>
        <v>45</v>
      </c>
      <c r="L56" s="315" t="str">
        <f t="shared" si="4"/>
        <v>YẾU</v>
      </c>
      <c r="M56" s="286"/>
      <c r="P56" s="110"/>
      <c r="Q56" s="111"/>
      <c r="R56" s="112"/>
      <c r="S56" s="28"/>
      <c r="T56" s="28"/>
      <c r="U56" s="29"/>
      <c r="V56" s="29"/>
      <c r="W56" s="29"/>
      <c r="X56" s="94"/>
    </row>
    <row r="57" spans="1:24" ht="19.5" customHeight="1">
      <c r="A57" s="280">
        <v>47</v>
      </c>
      <c r="B57" s="304">
        <v>1811214500</v>
      </c>
      <c r="C57" s="281" t="s">
        <v>1315</v>
      </c>
      <c r="D57" s="282" t="s">
        <v>2083</v>
      </c>
      <c r="E57" s="283" t="s">
        <v>1951</v>
      </c>
      <c r="F57" s="284" t="s">
        <v>2047</v>
      </c>
      <c r="G57" s="285">
        <v>90</v>
      </c>
      <c r="H57" s="315" t="str">
        <f t="shared" si="2"/>
        <v>X SẮC</v>
      </c>
      <c r="I57" s="285">
        <v>75</v>
      </c>
      <c r="J57" s="315" t="str">
        <f t="shared" si="3"/>
        <v>KHÁ</v>
      </c>
      <c r="K57" s="285">
        <f t="shared" si="1"/>
        <v>82.5</v>
      </c>
      <c r="L57" s="315" t="str">
        <f t="shared" si="4"/>
        <v>TỐT</v>
      </c>
      <c r="M57" s="286"/>
      <c r="P57" s="110"/>
      <c r="Q57" s="111"/>
      <c r="R57" s="112"/>
      <c r="S57" s="28"/>
      <c r="T57" s="28"/>
      <c r="U57" s="29"/>
      <c r="V57" s="29"/>
      <c r="W57" s="29"/>
      <c r="X57" s="94"/>
    </row>
    <row r="58" spans="1:24" ht="19.5" customHeight="1">
      <c r="A58" s="280">
        <v>48</v>
      </c>
      <c r="B58" s="304">
        <v>1810215484</v>
      </c>
      <c r="C58" s="281" t="s">
        <v>2062</v>
      </c>
      <c r="D58" s="282" t="s">
        <v>1590</v>
      </c>
      <c r="E58" s="283" t="s">
        <v>2063</v>
      </c>
      <c r="F58" s="284" t="s">
        <v>2047</v>
      </c>
      <c r="G58" s="285">
        <v>89</v>
      </c>
      <c r="H58" s="315" t="str">
        <f t="shared" si="2"/>
        <v>TỐT</v>
      </c>
      <c r="I58" s="285">
        <v>0</v>
      </c>
      <c r="J58" s="315" t="str">
        <f t="shared" si="3"/>
        <v>KÉM</v>
      </c>
      <c r="K58" s="285">
        <f t="shared" si="1"/>
        <v>44.5</v>
      </c>
      <c r="L58" s="315" t="str">
        <f t="shared" si="4"/>
        <v>YẾU</v>
      </c>
      <c r="M58" s="286"/>
      <c r="P58" s="110"/>
      <c r="Q58" s="111"/>
      <c r="R58" s="112"/>
      <c r="S58" s="28"/>
      <c r="T58" s="28"/>
      <c r="U58" s="29"/>
      <c r="V58" s="29"/>
      <c r="W58" s="29"/>
      <c r="X58" s="94"/>
    </row>
    <row r="59" spans="1:24" ht="19.5" customHeight="1">
      <c r="A59" s="280">
        <v>49</v>
      </c>
      <c r="B59" s="304">
        <v>171576634</v>
      </c>
      <c r="C59" s="281" t="s">
        <v>1314</v>
      </c>
      <c r="D59" s="282" t="s">
        <v>1698</v>
      </c>
      <c r="E59" s="283">
        <v>33919</v>
      </c>
      <c r="F59" s="284" t="s">
        <v>2047</v>
      </c>
      <c r="G59" s="285">
        <v>89</v>
      </c>
      <c r="H59" s="315" t="str">
        <f t="shared" si="2"/>
        <v>TỐT</v>
      </c>
      <c r="I59" s="285">
        <v>0</v>
      </c>
      <c r="J59" s="315" t="str">
        <f t="shared" si="3"/>
        <v>KÉM</v>
      </c>
      <c r="K59" s="285">
        <f t="shared" si="1"/>
        <v>44.5</v>
      </c>
      <c r="L59" s="315" t="str">
        <f t="shared" si="4"/>
        <v>YẾU</v>
      </c>
      <c r="M59" s="286" t="s">
        <v>1954</v>
      </c>
      <c r="P59" s="110"/>
      <c r="Q59" s="111"/>
      <c r="R59" s="112"/>
      <c r="S59" s="28"/>
      <c r="T59" s="28"/>
      <c r="U59" s="29"/>
      <c r="V59" s="29"/>
      <c r="W59" s="29"/>
      <c r="X59" s="94"/>
    </row>
    <row r="60" spans="1:24" ht="19.5" customHeight="1">
      <c r="A60" s="280">
        <v>50</v>
      </c>
      <c r="B60" s="304">
        <v>1811214497</v>
      </c>
      <c r="C60" s="281" t="s">
        <v>2082</v>
      </c>
      <c r="D60" s="282" t="s">
        <v>1698</v>
      </c>
      <c r="E60" s="283" t="s">
        <v>1976</v>
      </c>
      <c r="F60" s="284" t="s">
        <v>2047</v>
      </c>
      <c r="G60" s="285">
        <v>90</v>
      </c>
      <c r="H60" s="315" t="str">
        <f t="shared" si="2"/>
        <v>X SẮC</v>
      </c>
      <c r="I60" s="285">
        <v>85</v>
      </c>
      <c r="J60" s="315" t="str">
        <f t="shared" si="3"/>
        <v>TỐT</v>
      </c>
      <c r="K60" s="285">
        <f t="shared" si="1"/>
        <v>87.5</v>
      </c>
      <c r="L60" s="315" t="str">
        <f t="shared" si="4"/>
        <v>TỐT</v>
      </c>
      <c r="M60" s="286"/>
      <c r="P60" s="110"/>
      <c r="Q60" s="111"/>
      <c r="R60" s="112"/>
      <c r="S60" s="28"/>
      <c r="T60" s="28"/>
      <c r="U60" s="29"/>
      <c r="V60" s="29"/>
      <c r="W60" s="29"/>
      <c r="X60" s="94"/>
    </row>
    <row r="61" spans="1:24" ht="19.5" customHeight="1">
      <c r="A61" s="280">
        <v>51</v>
      </c>
      <c r="B61" s="304">
        <v>1810223787</v>
      </c>
      <c r="C61" s="281" t="s">
        <v>2076</v>
      </c>
      <c r="D61" s="282" t="s">
        <v>2077</v>
      </c>
      <c r="E61" s="283" t="s">
        <v>1897</v>
      </c>
      <c r="F61" s="284" t="s">
        <v>2047</v>
      </c>
      <c r="G61" s="285">
        <v>95</v>
      </c>
      <c r="H61" s="315" t="str">
        <f t="shared" si="2"/>
        <v>X SẮC</v>
      </c>
      <c r="I61" s="285">
        <v>95</v>
      </c>
      <c r="J61" s="315" t="str">
        <f t="shared" si="3"/>
        <v>X SẮC</v>
      </c>
      <c r="K61" s="285">
        <f t="shared" si="1"/>
        <v>95</v>
      </c>
      <c r="L61" s="315" t="str">
        <f t="shared" si="4"/>
        <v>X SẮC</v>
      </c>
      <c r="M61" s="286"/>
      <c r="P61" s="113"/>
      <c r="Q61" s="10"/>
      <c r="R61" s="112"/>
      <c r="S61" s="28"/>
      <c r="T61" s="28"/>
      <c r="U61" s="29"/>
      <c r="V61" s="29"/>
      <c r="W61" s="29"/>
      <c r="X61" s="94"/>
    </row>
    <row r="62" spans="1:24" ht="19.5" customHeight="1">
      <c r="A62" s="280">
        <v>52</v>
      </c>
      <c r="B62" s="304">
        <v>1810215482</v>
      </c>
      <c r="C62" s="281" t="s">
        <v>1736</v>
      </c>
      <c r="D62" s="282" t="s">
        <v>1949</v>
      </c>
      <c r="E62" s="283" t="s">
        <v>1990</v>
      </c>
      <c r="F62" s="284" t="s">
        <v>2047</v>
      </c>
      <c r="G62" s="285">
        <v>83</v>
      </c>
      <c r="H62" s="315" t="str">
        <f t="shared" si="2"/>
        <v>TỐT</v>
      </c>
      <c r="I62" s="285">
        <v>0</v>
      </c>
      <c r="J62" s="315" t="str">
        <f t="shared" si="3"/>
        <v>KÉM</v>
      </c>
      <c r="K62" s="285">
        <f t="shared" si="1"/>
        <v>41.5</v>
      </c>
      <c r="L62" s="315" t="str">
        <f t="shared" si="4"/>
        <v>YẾU</v>
      </c>
      <c r="M62" s="286"/>
      <c r="N62" s="2" t="s">
        <v>2501</v>
      </c>
      <c r="P62" s="110"/>
      <c r="Q62" s="111"/>
      <c r="R62" s="112"/>
      <c r="S62" s="28"/>
      <c r="T62" s="28"/>
      <c r="U62" s="29"/>
      <c r="V62" s="29"/>
      <c r="W62" s="29"/>
      <c r="X62" s="94"/>
    </row>
    <row r="63" spans="1:24" ht="19.5" customHeight="1">
      <c r="A63" s="280">
        <v>53</v>
      </c>
      <c r="B63" s="304">
        <v>1811214498</v>
      </c>
      <c r="C63" s="281" t="s">
        <v>1918</v>
      </c>
      <c r="D63" s="282" t="s">
        <v>1352</v>
      </c>
      <c r="E63" s="283" t="s">
        <v>1924</v>
      </c>
      <c r="F63" s="284" t="s">
        <v>2047</v>
      </c>
      <c r="G63" s="285">
        <v>72</v>
      </c>
      <c r="H63" s="315" t="str">
        <f t="shared" si="2"/>
        <v>KHÁ</v>
      </c>
      <c r="I63" s="285">
        <v>0</v>
      </c>
      <c r="J63" s="315" t="str">
        <f t="shared" si="3"/>
        <v>KÉM</v>
      </c>
      <c r="K63" s="285">
        <f t="shared" si="1"/>
        <v>36</v>
      </c>
      <c r="L63" s="315" t="str">
        <f t="shared" si="4"/>
        <v>KÉM</v>
      </c>
      <c r="M63" s="286" t="s">
        <v>1954</v>
      </c>
      <c r="P63" s="110"/>
      <c r="Q63" s="111"/>
      <c r="R63" s="112"/>
      <c r="S63" s="28"/>
      <c r="T63" s="28"/>
      <c r="U63" s="29"/>
      <c r="V63" s="29"/>
      <c r="W63" s="29"/>
      <c r="X63" s="94"/>
    </row>
    <row r="64" spans="1:24" ht="19.5" customHeight="1">
      <c r="A64" s="280">
        <v>54</v>
      </c>
      <c r="B64" s="304">
        <v>1810215481</v>
      </c>
      <c r="C64" s="281" t="s">
        <v>2060</v>
      </c>
      <c r="D64" s="282" t="s">
        <v>1947</v>
      </c>
      <c r="E64" s="283" t="s">
        <v>1750</v>
      </c>
      <c r="F64" s="284" t="s">
        <v>2047</v>
      </c>
      <c r="G64" s="285">
        <v>90</v>
      </c>
      <c r="H64" s="315" t="str">
        <f t="shared" si="2"/>
        <v>X SẮC</v>
      </c>
      <c r="I64" s="285">
        <v>0</v>
      </c>
      <c r="J64" s="315" t="str">
        <f t="shared" si="3"/>
        <v>KÉM</v>
      </c>
      <c r="K64" s="285">
        <f t="shared" si="1"/>
        <v>45</v>
      </c>
      <c r="L64" s="315" t="str">
        <f t="shared" si="4"/>
        <v>YẾU</v>
      </c>
      <c r="M64" s="286"/>
      <c r="N64" s="2" t="s">
        <v>2005</v>
      </c>
      <c r="P64" s="110"/>
      <c r="Q64" s="111"/>
      <c r="R64" s="112"/>
      <c r="S64" s="28"/>
      <c r="T64" s="28"/>
      <c r="U64" s="29"/>
      <c r="V64" s="29"/>
      <c r="W64" s="29"/>
      <c r="X64" s="94"/>
    </row>
    <row r="65" spans="1:24" ht="19.5" customHeight="1">
      <c r="A65" s="280">
        <v>55</v>
      </c>
      <c r="B65" s="304">
        <v>1810215775</v>
      </c>
      <c r="C65" s="281" t="s">
        <v>2067</v>
      </c>
      <c r="D65" s="282" t="s">
        <v>1947</v>
      </c>
      <c r="E65" s="283" t="s">
        <v>1606</v>
      </c>
      <c r="F65" s="284" t="s">
        <v>2047</v>
      </c>
      <c r="G65" s="285">
        <v>72</v>
      </c>
      <c r="H65" s="315" t="str">
        <f t="shared" si="2"/>
        <v>KHÁ</v>
      </c>
      <c r="I65" s="285">
        <v>0</v>
      </c>
      <c r="J65" s="315" t="str">
        <f t="shared" si="3"/>
        <v>KÉM</v>
      </c>
      <c r="K65" s="285">
        <f t="shared" si="1"/>
        <v>36</v>
      </c>
      <c r="L65" s="315" t="str">
        <f t="shared" si="4"/>
        <v>KÉM</v>
      </c>
      <c r="M65" s="286" t="s">
        <v>1954</v>
      </c>
      <c r="P65" s="110"/>
      <c r="Q65" s="111"/>
      <c r="R65" s="112"/>
      <c r="S65" s="28"/>
      <c r="T65" s="28"/>
      <c r="U65" s="29"/>
      <c r="V65" s="29"/>
      <c r="W65" s="29"/>
      <c r="X65" s="94"/>
    </row>
    <row r="66" spans="1:24" ht="19.5" customHeight="1">
      <c r="A66" s="280">
        <v>56</v>
      </c>
      <c r="B66" s="304">
        <v>1810215773</v>
      </c>
      <c r="C66" s="281" t="s">
        <v>1942</v>
      </c>
      <c r="D66" s="282" t="s">
        <v>1946</v>
      </c>
      <c r="E66" s="283" t="s">
        <v>1996</v>
      </c>
      <c r="F66" s="284" t="s">
        <v>2047</v>
      </c>
      <c r="G66" s="285">
        <v>89</v>
      </c>
      <c r="H66" s="315" t="str">
        <f t="shared" si="2"/>
        <v>TỐT</v>
      </c>
      <c r="I66" s="285">
        <v>70</v>
      </c>
      <c r="J66" s="315" t="str">
        <f t="shared" si="3"/>
        <v>KHÁ</v>
      </c>
      <c r="K66" s="285">
        <f t="shared" si="1"/>
        <v>79.5</v>
      </c>
      <c r="L66" s="315" t="str">
        <f t="shared" si="4"/>
        <v>KHÁ</v>
      </c>
      <c r="M66" s="286"/>
      <c r="P66" s="100"/>
      <c r="Q66" s="111"/>
      <c r="R66" s="112"/>
      <c r="S66" s="28"/>
      <c r="T66" s="28"/>
      <c r="U66" s="29"/>
      <c r="V66" s="29"/>
      <c r="W66" s="29"/>
      <c r="X66" s="94"/>
    </row>
    <row r="67" spans="1:24" ht="19.5" customHeight="1">
      <c r="A67" s="280">
        <v>57</v>
      </c>
      <c r="B67" s="304">
        <v>1810216131</v>
      </c>
      <c r="C67" s="281" t="s">
        <v>2069</v>
      </c>
      <c r="D67" s="282" t="s">
        <v>1946</v>
      </c>
      <c r="E67" s="283" t="s">
        <v>2070</v>
      </c>
      <c r="F67" s="284" t="s">
        <v>2047</v>
      </c>
      <c r="G67" s="285">
        <v>88</v>
      </c>
      <c r="H67" s="315" t="str">
        <f t="shared" si="2"/>
        <v>TỐT</v>
      </c>
      <c r="I67" s="285">
        <v>80</v>
      </c>
      <c r="J67" s="315" t="str">
        <f t="shared" si="3"/>
        <v>TỐT</v>
      </c>
      <c r="K67" s="285">
        <f t="shared" si="1"/>
        <v>84</v>
      </c>
      <c r="L67" s="315" t="str">
        <f t="shared" si="4"/>
        <v>TỐT</v>
      </c>
      <c r="M67" s="286"/>
      <c r="P67" s="100"/>
      <c r="Q67" s="111"/>
      <c r="R67" s="112"/>
      <c r="S67" s="28"/>
      <c r="T67" s="28"/>
      <c r="U67" s="29"/>
      <c r="V67" s="29"/>
      <c r="W67" s="29"/>
      <c r="X67" s="94"/>
    </row>
    <row r="68" spans="1:24" ht="19.5" customHeight="1">
      <c r="A68" s="298">
        <v>58</v>
      </c>
      <c r="B68" s="307">
        <v>1811216597</v>
      </c>
      <c r="C68" s="299" t="s">
        <v>2084</v>
      </c>
      <c r="D68" s="300" t="s">
        <v>2085</v>
      </c>
      <c r="E68" s="301" t="s">
        <v>2086</v>
      </c>
      <c r="F68" s="302" t="s">
        <v>2047</v>
      </c>
      <c r="G68" s="296">
        <v>0</v>
      </c>
      <c r="H68" s="317" t="str">
        <f t="shared" si="2"/>
        <v>KÉM</v>
      </c>
      <c r="I68" s="296">
        <v>0</v>
      </c>
      <c r="J68" s="317" t="str">
        <f t="shared" si="3"/>
        <v>KÉM</v>
      </c>
      <c r="K68" s="296">
        <f t="shared" si="1"/>
        <v>0</v>
      </c>
      <c r="L68" s="317" t="str">
        <f t="shared" si="4"/>
        <v>KÉM</v>
      </c>
      <c r="M68" s="297" t="s">
        <v>1954</v>
      </c>
      <c r="P68" s="100" t="s">
        <v>2465</v>
      </c>
      <c r="Q68" s="111"/>
      <c r="R68" s="112"/>
      <c r="S68" s="28"/>
      <c r="T68" s="28"/>
      <c r="U68" s="29"/>
      <c r="V68" s="29"/>
      <c r="W68" s="29"/>
      <c r="X68" s="94"/>
    </row>
    <row r="69" spans="1:24" ht="11.25" customHeight="1">
      <c r="A69" s="318"/>
      <c r="B69" s="319"/>
      <c r="C69" s="319"/>
      <c r="D69" s="319"/>
      <c r="E69" s="319"/>
      <c r="F69" s="319"/>
      <c r="G69" s="320"/>
      <c r="H69" s="320"/>
      <c r="I69" s="320"/>
      <c r="J69" s="320"/>
      <c r="K69" s="320"/>
      <c r="L69" s="320"/>
      <c r="M69" s="320">
        <f>COUNTIF(M11:M68,"=NH")</f>
        <v>9</v>
      </c>
      <c r="N69" s="320">
        <f>COUNTIF(N11:N68,"=BL")</f>
        <v>3</v>
      </c>
      <c r="P69" s="100"/>
      <c r="Q69" s="111"/>
      <c r="R69" s="112"/>
      <c r="S69" s="28"/>
      <c r="T69" s="28"/>
      <c r="U69" s="29"/>
      <c r="V69" s="29"/>
      <c r="W69" s="29"/>
      <c r="X69" s="94"/>
    </row>
    <row r="70" spans="1:24" ht="16.5">
      <c r="A70" s="318"/>
      <c r="B70" s="318"/>
      <c r="C70" s="320"/>
      <c r="D70" s="320"/>
      <c r="E70" s="320"/>
      <c r="F70" s="320"/>
      <c r="G70" s="451" t="s">
        <v>2480</v>
      </c>
      <c r="H70" s="452"/>
      <c r="I70" s="453"/>
      <c r="J70" s="322"/>
      <c r="K70" s="451" t="s">
        <v>2482</v>
      </c>
      <c r="L70" s="452"/>
      <c r="M70" s="453"/>
      <c r="P70" s="100"/>
      <c r="Q70" s="111"/>
      <c r="R70" s="112"/>
      <c r="S70" s="28"/>
      <c r="T70" s="28"/>
      <c r="U70" s="29"/>
      <c r="V70" s="29"/>
      <c r="W70" s="29"/>
      <c r="X70" s="94"/>
    </row>
    <row r="71" spans="1:24" ht="16.5">
      <c r="A71" s="318"/>
      <c r="B71" s="318"/>
      <c r="C71" s="320"/>
      <c r="D71" s="320"/>
      <c r="E71" s="320"/>
      <c r="F71" s="320"/>
      <c r="G71" s="311" t="s">
        <v>2412</v>
      </c>
      <c r="H71" s="308" t="s">
        <v>2413</v>
      </c>
      <c r="I71" s="308" t="s">
        <v>4</v>
      </c>
      <c r="J71" s="309"/>
      <c r="K71" s="313" t="s">
        <v>2412</v>
      </c>
      <c r="L71" s="308" t="s">
        <v>2413</v>
      </c>
      <c r="M71" s="308" t="s">
        <v>4</v>
      </c>
      <c r="P71" s="100"/>
      <c r="Q71" s="111"/>
      <c r="R71" s="112"/>
      <c r="S71" s="28"/>
      <c r="T71" s="28"/>
      <c r="U71" s="29"/>
      <c r="V71" s="29"/>
      <c r="W71" s="48"/>
      <c r="X71" s="94"/>
    </row>
    <row r="72" spans="1:24" ht="15.75" customHeight="1">
      <c r="A72" s="318"/>
      <c r="B72" s="318"/>
      <c r="C72" s="320"/>
      <c r="D72" s="320"/>
      <c r="E72" s="320"/>
      <c r="F72" s="320"/>
      <c r="G72" s="311" t="s">
        <v>1522</v>
      </c>
      <c r="H72" s="308">
        <f>COUNTIF($J$11:$J$68,G72)</f>
        <v>7</v>
      </c>
      <c r="I72" s="312">
        <f>H72/$H$79</f>
        <v>0.1206896551724138</v>
      </c>
      <c r="J72" s="309"/>
      <c r="K72" s="313" t="s">
        <v>1522</v>
      </c>
      <c r="L72" s="308">
        <f>COUNTIF($L$11:$L$68,K72)</f>
        <v>6</v>
      </c>
      <c r="M72" s="312">
        <f>L72/$L$79</f>
        <v>0.10344827586206896</v>
      </c>
      <c r="P72" s="100"/>
      <c r="Q72" s="111"/>
      <c r="R72" s="112"/>
      <c r="S72" s="28"/>
      <c r="T72" s="28"/>
      <c r="U72" s="29"/>
      <c r="V72" s="29"/>
      <c r="W72" s="48"/>
      <c r="X72" s="94"/>
    </row>
    <row r="73" spans="1:13" ht="15.75" customHeight="1">
      <c r="A73" s="318"/>
      <c r="B73" s="318"/>
      <c r="C73" s="320"/>
      <c r="D73" s="320"/>
      <c r="E73" s="320"/>
      <c r="F73" s="320"/>
      <c r="G73" s="311" t="s">
        <v>1523</v>
      </c>
      <c r="H73" s="308">
        <f aca="true" t="shared" si="5" ref="H73:H78">COUNTIF($J$11:$J$68,G73)</f>
        <v>24</v>
      </c>
      <c r="I73" s="312">
        <f aca="true" t="shared" si="6" ref="I73:I79">H73/$H$79</f>
        <v>0.41379310344827586</v>
      </c>
      <c r="J73" s="309"/>
      <c r="K73" s="313" t="s">
        <v>1523</v>
      </c>
      <c r="L73" s="308">
        <f aca="true" t="shared" si="7" ref="L73:L78">COUNTIF($L$11:$L$68,K73)</f>
        <v>26</v>
      </c>
      <c r="M73" s="312">
        <f aca="true" t="shared" si="8" ref="M73:M79">L73/$L$79</f>
        <v>0.4482758620689655</v>
      </c>
    </row>
    <row r="74" spans="1:13" ht="15.75" customHeight="1">
      <c r="A74" s="318"/>
      <c r="B74" s="318"/>
      <c r="C74" s="320"/>
      <c r="D74" s="320"/>
      <c r="E74" s="320"/>
      <c r="F74" s="320"/>
      <c r="G74" s="311" t="s">
        <v>2414</v>
      </c>
      <c r="H74" s="308">
        <f t="shared" si="5"/>
        <v>5</v>
      </c>
      <c r="I74" s="312">
        <f t="shared" si="6"/>
        <v>0.08620689655172414</v>
      </c>
      <c r="J74" s="309"/>
      <c r="K74" s="313" t="s">
        <v>2414</v>
      </c>
      <c r="L74" s="308">
        <f t="shared" si="7"/>
        <v>4</v>
      </c>
      <c r="M74" s="312">
        <f t="shared" si="8"/>
        <v>0.06896551724137931</v>
      </c>
    </row>
    <row r="75" spans="1:13" ht="15.75" customHeight="1">
      <c r="A75" s="318"/>
      <c r="B75" s="318"/>
      <c r="C75" s="320"/>
      <c r="D75" s="320"/>
      <c r="E75" s="320"/>
      <c r="F75" s="320"/>
      <c r="G75" s="311" t="s">
        <v>2415</v>
      </c>
      <c r="H75" s="308">
        <f t="shared" si="5"/>
        <v>0</v>
      </c>
      <c r="I75" s="312">
        <f t="shared" si="6"/>
        <v>0</v>
      </c>
      <c r="J75" s="309"/>
      <c r="K75" s="313" t="s">
        <v>2415</v>
      </c>
      <c r="L75" s="308">
        <f t="shared" si="7"/>
        <v>0</v>
      </c>
      <c r="M75" s="312">
        <f t="shared" si="8"/>
        <v>0</v>
      </c>
    </row>
    <row r="76" spans="1:13" ht="15.75" customHeight="1">
      <c r="A76" s="318"/>
      <c r="B76" s="318"/>
      <c r="C76" s="320"/>
      <c r="D76" s="320"/>
      <c r="E76" s="320"/>
      <c r="F76" s="320"/>
      <c r="G76" s="311" t="s">
        <v>2416</v>
      </c>
      <c r="H76" s="308">
        <f t="shared" si="5"/>
        <v>0</v>
      </c>
      <c r="I76" s="312">
        <f t="shared" si="6"/>
        <v>0</v>
      </c>
      <c r="J76" s="309"/>
      <c r="K76" s="313" t="s">
        <v>2416</v>
      </c>
      <c r="L76" s="308">
        <f t="shared" si="7"/>
        <v>0</v>
      </c>
      <c r="M76" s="312">
        <f t="shared" si="8"/>
        <v>0</v>
      </c>
    </row>
    <row r="77" spans="1:13" ht="15.75" customHeight="1">
      <c r="A77" s="318"/>
      <c r="B77" s="318"/>
      <c r="C77" s="320"/>
      <c r="D77" s="320"/>
      <c r="E77" s="320"/>
      <c r="F77" s="320"/>
      <c r="G77" s="311" t="s">
        <v>2417</v>
      </c>
      <c r="H77" s="308">
        <f t="shared" si="5"/>
        <v>0</v>
      </c>
      <c r="I77" s="312">
        <f t="shared" si="6"/>
        <v>0</v>
      </c>
      <c r="J77" s="309"/>
      <c r="K77" s="313" t="s">
        <v>2481</v>
      </c>
      <c r="L77" s="308">
        <f t="shared" si="7"/>
        <v>14</v>
      </c>
      <c r="M77" s="312">
        <f t="shared" si="8"/>
        <v>0.2413793103448276</v>
      </c>
    </row>
    <row r="78" spans="1:13" ht="15.75" customHeight="1">
      <c r="A78" s="318"/>
      <c r="B78" s="318"/>
      <c r="C78" s="320"/>
      <c r="D78" s="320"/>
      <c r="E78" s="320"/>
      <c r="F78" s="320"/>
      <c r="G78" s="311" t="s">
        <v>2418</v>
      </c>
      <c r="H78" s="308">
        <f t="shared" si="5"/>
        <v>22</v>
      </c>
      <c r="I78" s="312">
        <f t="shared" si="6"/>
        <v>0.3793103448275862</v>
      </c>
      <c r="J78" s="309"/>
      <c r="K78" s="313" t="s">
        <v>2418</v>
      </c>
      <c r="L78" s="308">
        <f t="shared" si="7"/>
        <v>8</v>
      </c>
      <c r="M78" s="312">
        <f t="shared" si="8"/>
        <v>0.13793103448275862</v>
      </c>
    </row>
    <row r="79" spans="1:13" ht="15.75" customHeight="1">
      <c r="A79" s="318"/>
      <c r="B79" s="318"/>
      <c r="C79" s="320"/>
      <c r="D79" s="320"/>
      <c r="E79" s="320"/>
      <c r="F79" s="320"/>
      <c r="G79" s="311" t="s">
        <v>2419</v>
      </c>
      <c r="H79" s="308">
        <f>SUM(H72:H78)</f>
        <v>58</v>
      </c>
      <c r="I79" s="312">
        <f t="shared" si="6"/>
        <v>1</v>
      </c>
      <c r="J79" s="309"/>
      <c r="K79" s="313" t="s">
        <v>2419</v>
      </c>
      <c r="L79" s="308">
        <f>SUM(L72:L78)</f>
        <v>58</v>
      </c>
      <c r="M79" s="312">
        <f t="shared" si="8"/>
        <v>1</v>
      </c>
    </row>
    <row r="80" spans="2:13" s="5" customFormat="1" ht="16.5">
      <c r="B80" s="2"/>
      <c r="F80" s="454" t="s">
        <v>2494</v>
      </c>
      <c r="G80" s="454"/>
      <c r="H80" s="454"/>
      <c r="I80" s="454"/>
      <c r="J80" s="454"/>
      <c r="K80" s="454"/>
      <c r="L80" s="454"/>
      <c r="M80" s="454"/>
    </row>
    <row r="81" spans="1:14" s="7" customFormat="1" ht="16.5">
      <c r="A81" s="430" t="s">
        <v>5</v>
      </c>
      <c r="B81" s="430"/>
      <c r="C81" s="430"/>
      <c r="D81" s="430"/>
      <c r="E81" s="430"/>
      <c r="F81" s="430"/>
      <c r="G81" s="449" t="s">
        <v>2420</v>
      </c>
      <c r="H81" s="449"/>
      <c r="I81" s="449"/>
      <c r="J81" s="449"/>
      <c r="K81" s="449"/>
      <c r="L81" s="449"/>
      <c r="M81" s="449"/>
      <c r="N81" s="5"/>
    </row>
    <row r="82" spans="1:27" ht="16.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6:27" ht="16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6:27" ht="16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6.5">
      <c r="A85" s="430" t="s">
        <v>2463</v>
      </c>
      <c r="B85" s="430"/>
      <c r="C85" s="430"/>
      <c r="G85" s="449" t="s">
        <v>2462</v>
      </c>
      <c r="H85" s="449"/>
      <c r="I85" s="449"/>
      <c r="J85" s="449"/>
      <c r="K85" s="449"/>
      <c r="L85" s="449"/>
      <c r="M85" s="4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/>
  <mergeCells count="25">
    <mergeCell ref="G81:M81"/>
    <mergeCell ref="M9:M10"/>
    <mergeCell ref="G9:H9"/>
    <mergeCell ref="A7:N7"/>
    <mergeCell ref="A9:A10"/>
    <mergeCell ref="C9:D10"/>
    <mergeCell ref="G70:I70"/>
    <mergeCell ref="K70:M70"/>
    <mergeCell ref="F80:M80"/>
    <mergeCell ref="A85:C85"/>
    <mergeCell ref="G85:M85"/>
    <mergeCell ref="A81:C81"/>
    <mergeCell ref="B9:B10"/>
    <mergeCell ref="D81:F81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Q45:S72">
    <cfRule type="cellIs" priority="3" dxfId="11" operator="equal" stopIfTrue="1">
      <formula>0</formula>
    </cfRule>
  </conditionalFormatting>
  <conditionalFormatting sqref="G11:G68 I11:I68 K11:K68">
    <cfRule type="cellIs" priority="4" dxfId="0" operator="equal" stopIfTrue="1">
      <formula>0</formula>
    </cfRule>
  </conditionalFormatting>
  <printOptions/>
  <pageMargins left="0.32" right="0.17" top="0.22" bottom="0.25" header="0.26" footer="0.2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8"/>
  <sheetViews>
    <sheetView zoomScale="75" zoomScaleNormal="75" zoomScalePageLayoutView="0" workbookViewId="0" topLeftCell="A74">
      <selection activeCell="N93" sqref="N93"/>
    </sheetView>
  </sheetViews>
  <sheetFormatPr defaultColWidth="9.140625" defaultRowHeight="12.75"/>
  <cols>
    <col min="1" max="1" width="3.7109375" style="2" customWidth="1"/>
    <col min="2" max="2" width="10.57421875" style="2" customWidth="1"/>
    <col min="3" max="3" width="14.57421875" style="2" customWidth="1"/>
    <col min="4" max="4" width="6.8515625" style="2" customWidth="1"/>
    <col min="5" max="5" width="9.140625" style="2" customWidth="1"/>
    <col min="6" max="6" width="10.57421875" style="2" customWidth="1"/>
    <col min="7" max="7" width="5.8515625" style="2" customWidth="1"/>
    <col min="8" max="8" width="6.8515625" style="2" customWidth="1"/>
    <col min="9" max="9" width="6.7109375" style="2" customWidth="1"/>
    <col min="10" max="10" width="6.28125" style="2" customWidth="1"/>
    <col min="11" max="11" width="6.140625" style="2" customWidth="1"/>
    <col min="12" max="12" width="7.00390625" style="2" customWidth="1"/>
    <col min="13" max="13" width="7.57421875" style="2" customWidth="1"/>
    <col min="14" max="14" width="10.28125" style="2" customWidth="1"/>
    <col min="15" max="15" width="14.8515625" style="2" bestFit="1" customWidth="1"/>
    <col min="16" max="16" width="25.421875" style="2" customWidth="1"/>
    <col min="17" max="17" width="10.421875" style="2" bestFit="1" customWidth="1"/>
    <col min="18" max="16384" width="9.140625" style="2" customWidth="1"/>
  </cols>
  <sheetData>
    <row r="1" ht="20.2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2444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55" t="s">
        <v>2497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57" t="s">
        <v>2498</v>
      </c>
    </row>
    <row r="10" spans="1:13" s="5" customFormat="1" ht="33">
      <c r="A10" s="447"/>
      <c r="B10" s="450"/>
      <c r="C10" s="447"/>
      <c r="D10" s="447"/>
      <c r="E10" s="459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58"/>
    </row>
    <row r="11" spans="1:22" ht="21.75" customHeight="1">
      <c r="A11" s="273">
        <v>1</v>
      </c>
      <c r="B11" s="303">
        <v>1820213882</v>
      </c>
      <c r="C11" s="274" t="s">
        <v>1847</v>
      </c>
      <c r="D11" s="275" t="s">
        <v>1540</v>
      </c>
      <c r="E11" s="276" t="s">
        <v>2189</v>
      </c>
      <c r="F11" s="277" t="s">
        <v>2321</v>
      </c>
      <c r="G11" s="278">
        <v>78</v>
      </c>
      <c r="H11" s="314" t="str">
        <f aca="true" t="shared" si="0" ref="H11:L41">IF(G11&gt;=90,"X SẮC",IF(G11&gt;=80,"TỐT",IF(G11&gt;=70,"KHÁ",IF(G11&gt;=60,"TB KHÁ",IF(G11&gt;=50,"T. BÌNH",IF(G11&gt;=40,"YẾU","KÉM"))))))</f>
        <v>KHÁ</v>
      </c>
      <c r="I11" s="278">
        <v>73</v>
      </c>
      <c r="J11" s="314" t="str">
        <f t="shared" si="0"/>
        <v>KHÁ</v>
      </c>
      <c r="K11" s="278">
        <f>(G11+I11)/2</f>
        <v>75.5</v>
      </c>
      <c r="L11" s="314" t="str">
        <f t="shared" si="0"/>
        <v>KHÁ</v>
      </c>
      <c r="M11" s="279"/>
      <c r="O11" s="131"/>
      <c r="P11" s="132"/>
      <c r="Q11" s="133"/>
      <c r="R11" s="134"/>
      <c r="S11" s="20"/>
      <c r="T11" s="72"/>
      <c r="U11" s="72"/>
      <c r="V11" s="72"/>
    </row>
    <row r="12" spans="1:22" ht="21.75" customHeight="1">
      <c r="A12" s="280">
        <v>2</v>
      </c>
      <c r="B12" s="304">
        <v>1820213622</v>
      </c>
      <c r="C12" s="281" t="s">
        <v>2322</v>
      </c>
      <c r="D12" s="282" t="s">
        <v>1731</v>
      </c>
      <c r="E12" s="283" t="s">
        <v>941</v>
      </c>
      <c r="F12" s="284" t="s">
        <v>2321</v>
      </c>
      <c r="G12" s="285">
        <v>81</v>
      </c>
      <c r="H12" s="315" t="str">
        <f t="shared" si="0"/>
        <v>TỐT</v>
      </c>
      <c r="I12" s="285">
        <v>85</v>
      </c>
      <c r="J12" s="315" t="str">
        <f t="shared" si="0"/>
        <v>TỐT</v>
      </c>
      <c r="K12" s="285">
        <f aca="true" t="shared" si="1" ref="K12:K74">(G12+I12)/2</f>
        <v>83</v>
      </c>
      <c r="L12" s="315" t="str">
        <f t="shared" si="0"/>
        <v>TỐT</v>
      </c>
      <c r="M12" s="286"/>
      <c r="O12" s="131"/>
      <c r="P12" s="132"/>
      <c r="Q12" s="133"/>
      <c r="R12" s="136"/>
      <c r="S12" s="20"/>
      <c r="T12" s="72"/>
      <c r="U12" s="72"/>
      <c r="V12" s="135"/>
    </row>
    <row r="13" spans="1:22" ht="21.75" customHeight="1">
      <c r="A13" s="280">
        <v>3</v>
      </c>
      <c r="B13" s="304">
        <v>1821211962</v>
      </c>
      <c r="C13" s="281" t="s">
        <v>2362</v>
      </c>
      <c r="D13" s="282" t="s">
        <v>52</v>
      </c>
      <c r="E13" s="283">
        <v>33427</v>
      </c>
      <c r="F13" s="284" t="s">
        <v>2321</v>
      </c>
      <c r="G13" s="285">
        <v>78</v>
      </c>
      <c r="H13" s="315" t="str">
        <f t="shared" si="0"/>
        <v>KHÁ</v>
      </c>
      <c r="I13" s="285">
        <v>0</v>
      </c>
      <c r="J13" s="315" t="str">
        <f t="shared" si="0"/>
        <v>KÉM</v>
      </c>
      <c r="K13" s="285">
        <f t="shared" si="1"/>
        <v>39</v>
      </c>
      <c r="L13" s="315" t="str">
        <f t="shared" si="0"/>
        <v>KÉM</v>
      </c>
      <c r="M13" s="286"/>
      <c r="O13" s="131"/>
      <c r="P13" s="137"/>
      <c r="Q13" s="138"/>
      <c r="R13" s="136"/>
      <c r="S13" s="20"/>
      <c r="T13" s="72"/>
      <c r="U13" s="72"/>
      <c r="V13" s="72"/>
    </row>
    <row r="14" spans="1:22" ht="21.75" customHeight="1">
      <c r="A14" s="280">
        <v>4</v>
      </c>
      <c r="B14" s="304">
        <v>1821213627</v>
      </c>
      <c r="C14" s="281" t="s">
        <v>2341</v>
      </c>
      <c r="D14" s="282" t="s">
        <v>1303</v>
      </c>
      <c r="E14" s="283" t="s">
        <v>2342</v>
      </c>
      <c r="F14" s="284" t="s">
        <v>2321</v>
      </c>
      <c r="G14" s="285">
        <v>93</v>
      </c>
      <c r="H14" s="315" t="str">
        <f t="shared" si="0"/>
        <v>X SẮC</v>
      </c>
      <c r="I14" s="285">
        <v>95</v>
      </c>
      <c r="J14" s="315" t="str">
        <f t="shared" si="0"/>
        <v>X SẮC</v>
      </c>
      <c r="K14" s="285">
        <f t="shared" si="1"/>
        <v>94</v>
      </c>
      <c r="L14" s="315" t="str">
        <f t="shared" si="0"/>
        <v>X SẮC</v>
      </c>
      <c r="M14" s="286"/>
      <c r="O14" s="139"/>
      <c r="P14" s="133"/>
      <c r="Q14" s="133"/>
      <c r="R14" s="133"/>
      <c r="S14" s="20"/>
      <c r="T14" s="72"/>
      <c r="U14" s="72"/>
      <c r="V14" s="72"/>
    </row>
    <row r="15" spans="1:22" ht="21.75" customHeight="1">
      <c r="A15" s="280">
        <v>5</v>
      </c>
      <c r="B15" s="304">
        <v>1821214857</v>
      </c>
      <c r="C15" s="281" t="s">
        <v>2395</v>
      </c>
      <c r="D15" s="282" t="s">
        <v>1303</v>
      </c>
      <c r="E15" s="283" t="s">
        <v>1450</v>
      </c>
      <c r="F15" s="284" t="s">
        <v>2321</v>
      </c>
      <c r="G15" s="285">
        <v>82</v>
      </c>
      <c r="H15" s="315" t="str">
        <f t="shared" si="0"/>
        <v>TỐT</v>
      </c>
      <c r="I15" s="285">
        <v>88</v>
      </c>
      <c r="J15" s="315" t="str">
        <f t="shared" si="0"/>
        <v>TỐT</v>
      </c>
      <c r="K15" s="285">
        <f t="shared" si="1"/>
        <v>85</v>
      </c>
      <c r="L15" s="315" t="str">
        <f t="shared" si="0"/>
        <v>TỐT</v>
      </c>
      <c r="M15" s="286"/>
      <c r="O15" s="139"/>
      <c r="P15" s="133"/>
      <c r="Q15" s="133"/>
      <c r="R15" s="133"/>
      <c r="S15" s="20"/>
      <c r="T15" s="72"/>
      <c r="U15" s="72"/>
      <c r="V15" s="72"/>
    </row>
    <row r="16" spans="1:22" ht="21.75" customHeight="1">
      <c r="A16" s="280">
        <v>6</v>
      </c>
      <c r="B16" s="304">
        <v>1821211959</v>
      </c>
      <c r="C16" s="281" t="s">
        <v>2359</v>
      </c>
      <c r="D16" s="282" t="s">
        <v>179</v>
      </c>
      <c r="E16" s="283" t="s">
        <v>1728</v>
      </c>
      <c r="F16" s="284" t="s">
        <v>2321</v>
      </c>
      <c r="G16" s="285">
        <v>95</v>
      </c>
      <c r="H16" s="315" t="str">
        <f t="shared" si="0"/>
        <v>X SẮC</v>
      </c>
      <c r="I16" s="285">
        <v>90</v>
      </c>
      <c r="J16" s="315" t="str">
        <f t="shared" si="0"/>
        <v>X SẮC</v>
      </c>
      <c r="K16" s="285">
        <f t="shared" si="1"/>
        <v>92.5</v>
      </c>
      <c r="L16" s="315" t="str">
        <f t="shared" si="0"/>
        <v>X SẮC</v>
      </c>
      <c r="M16" s="286"/>
      <c r="O16" s="139"/>
      <c r="P16" s="133"/>
      <c r="Q16" s="133"/>
      <c r="R16" s="133"/>
      <c r="S16" s="20"/>
      <c r="T16" s="72"/>
      <c r="U16" s="72"/>
      <c r="V16" s="72"/>
    </row>
    <row r="17" spans="1:22" ht="21.75" customHeight="1">
      <c r="A17" s="280">
        <v>7</v>
      </c>
      <c r="B17" s="304">
        <v>1820213884</v>
      </c>
      <c r="C17" s="281" t="s">
        <v>2146</v>
      </c>
      <c r="D17" s="282" t="s">
        <v>1958</v>
      </c>
      <c r="E17" s="283" t="s">
        <v>1471</v>
      </c>
      <c r="F17" s="284" t="s">
        <v>2321</v>
      </c>
      <c r="G17" s="285">
        <v>93</v>
      </c>
      <c r="H17" s="315" t="str">
        <f t="shared" si="0"/>
        <v>X SẮC</v>
      </c>
      <c r="I17" s="285">
        <v>94</v>
      </c>
      <c r="J17" s="315" t="str">
        <f t="shared" si="0"/>
        <v>X SẮC</v>
      </c>
      <c r="K17" s="285">
        <f t="shared" si="1"/>
        <v>93.5</v>
      </c>
      <c r="L17" s="315" t="str">
        <f t="shared" si="0"/>
        <v>X SẮC</v>
      </c>
      <c r="M17" s="286"/>
      <c r="O17" s="139"/>
      <c r="P17" s="133"/>
      <c r="Q17" s="133"/>
      <c r="R17" s="133"/>
      <c r="S17" s="20"/>
      <c r="T17" s="72"/>
      <c r="U17" s="72"/>
      <c r="V17" s="72"/>
    </row>
    <row r="18" spans="1:22" ht="21.75" customHeight="1">
      <c r="A18" s="280">
        <v>8</v>
      </c>
      <c r="B18" s="304">
        <v>1820211964</v>
      </c>
      <c r="C18" s="281" t="s">
        <v>2357</v>
      </c>
      <c r="D18" s="282" t="s">
        <v>30</v>
      </c>
      <c r="E18" s="283">
        <v>34374</v>
      </c>
      <c r="F18" s="284" t="s">
        <v>2321</v>
      </c>
      <c r="G18" s="285">
        <v>88</v>
      </c>
      <c r="H18" s="315" t="str">
        <f t="shared" si="0"/>
        <v>TỐT</v>
      </c>
      <c r="I18" s="285">
        <v>85</v>
      </c>
      <c r="J18" s="315" t="str">
        <f t="shared" si="0"/>
        <v>TỐT</v>
      </c>
      <c r="K18" s="285">
        <f t="shared" si="1"/>
        <v>86.5</v>
      </c>
      <c r="L18" s="315" t="str">
        <f t="shared" si="0"/>
        <v>TỐT</v>
      </c>
      <c r="M18" s="286"/>
      <c r="O18" s="140"/>
      <c r="P18" s="141"/>
      <c r="Q18" s="141"/>
      <c r="R18" s="141"/>
      <c r="S18" s="20"/>
      <c r="T18" s="72"/>
      <c r="U18" s="72"/>
      <c r="V18" s="72"/>
    </row>
    <row r="19" spans="1:22" ht="21.75" customHeight="1">
      <c r="A19" s="280">
        <v>9</v>
      </c>
      <c r="B19" s="304">
        <v>1820213618</v>
      </c>
      <c r="C19" s="281" t="s">
        <v>2320</v>
      </c>
      <c r="D19" s="282" t="s">
        <v>1967</v>
      </c>
      <c r="E19" s="283">
        <v>34335</v>
      </c>
      <c r="F19" s="284" t="s">
        <v>2321</v>
      </c>
      <c r="G19" s="285">
        <v>95</v>
      </c>
      <c r="H19" s="315" t="str">
        <f t="shared" si="0"/>
        <v>X SẮC</v>
      </c>
      <c r="I19" s="285">
        <v>90</v>
      </c>
      <c r="J19" s="315" t="str">
        <f t="shared" si="0"/>
        <v>X SẮC</v>
      </c>
      <c r="K19" s="285">
        <f t="shared" si="1"/>
        <v>92.5</v>
      </c>
      <c r="L19" s="315" t="str">
        <f t="shared" si="0"/>
        <v>X SẮC</v>
      </c>
      <c r="M19" s="286"/>
      <c r="O19" s="139"/>
      <c r="P19" s="133"/>
      <c r="Q19" s="133"/>
      <c r="R19" s="133"/>
      <c r="S19" s="20"/>
      <c r="T19" s="72"/>
      <c r="U19" s="72"/>
      <c r="V19" s="72"/>
    </row>
    <row r="20" spans="1:22" ht="21.75" customHeight="1">
      <c r="A20" s="280">
        <v>10</v>
      </c>
      <c r="B20" s="304">
        <v>1820213878</v>
      </c>
      <c r="C20" s="281" t="s">
        <v>2324</v>
      </c>
      <c r="D20" s="282" t="s">
        <v>1457</v>
      </c>
      <c r="E20" s="283" t="s">
        <v>2325</v>
      </c>
      <c r="F20" s="284" t="s">
        <v>2321</v>
      </c>
      <c r="G20" s="285">
        <v>88</v>
      </c>
      <c r="H20" s="315" t="str">
        <f t="shared" si="0"/>
        <v>TỐT</v>
      </c>
      <c r="I20" s="285">
        <v>90</v>
      </c>
      <c r="J20" s="315" t="str">
        <f t="shared" si="0"/>
        <v>X SẮC</v>
      </c>
      <c r="K20" s="285">
        <f t="shared" si="1"/>
        <v>89</v>
      </c>
      <c r="L20" s="315" t="str">
        <f t="shared" si="0"/>
        <v>TỐT</v>
      </c>
      <c r="M20" s="286"/>
      <c r="O20" s="139"/>
      <c r="P20" s="133"/>
      <c r="Q20" s="133"/>
      <c r="R20" s="133"/>
      <c r="S20" s="20"/>
      <c r="T20" s="72"/>
      <c r="U20" s="72"/>
      <c r="V20" s="72"/>
    </row>
    <row r="21" spans="1:22" ht="21.75" customHeight="1">
      <c r="A21" s="280">
        <v>11</v>
      </c>
      <c r="B21" s="304">
        <v>1821215696</v>
      </c>
      <c r="C21" s="281" t="s">
        <v>2350</v>
      </c>
      <c r="D21" s="282" t="s">
        <v>2351</v>
      </c>
      <c r="E21" s="283" t="s">
        <v>753</v>
      </c>
      <c r="F21" s="284" t="s">
        <v>2321</v>
      </c>
      <c r="G21" s="285">
        <v>90</v>
      </c>
      <c r="H21" s="315" t="str">
        <f t="shared" si="0"/>
        <v>X SẮC</v>
      </c>
      <c r="I21" s="285">
        <v>85</v>
      </c>
      <c r="J21" s="315" t="str">
        <f t="shared" si="0"/>
        <v>TỐT</v>
      </c>
      <c r="K21" s="285">
        <f t="shared" si="1"/>
        <v>87.5</v>
      </c>
      <c r="L21" s="315" t="str">
        <f t="shared" si="0"/>
        <v>TỐT</v>
      </c>
      <c r="M21" s="286"/>
      <c r="O21" s="139"/>
      <c r="P21" s="133"/>
      <c r="Q21" s="133"/>
      <c r="R21" s="133"/>
      <c r="S21" s="20"/>
      <c r="T21" s="72"/>
      <c r="U21" s="72"/>
      <c r="V21" s="72"/>
    </row>
    <row r="22" spans="1:22" ht="21.75" customHeight="1">
      <c r="A22" s="280">
        <v>12</v>
      </c>
      <c r="B22" s="304">
        <v>1821214863</v>
      </c>
      <c r="C22" s="281" t="s">
        <v>2346</v>
      </c>
      <c r="D22" s="282" t="s">
        <v>1315</v>
      </c>
      <c r="E22" s="283" t="s">
        <v>2186</v>
      </c>
      <c r="F22" s="284" t="s">
        <v>2321</v>
      </c>
      <c r="G22" s="285">
        <v>90</v>
      </c>
      <c r="H22" s="315" t="str">
        <f t="shared" si="0"/>
        <v>X SẮC</v>
      </c>
      <c r="I22" s="285">
        <v>91</v>
      </c>
      <c r="J22" s="315" t="str">
        <f t="shared" si="0"/>
        <v>X SẮC</v>
      </c>
      <c r="K22" s="285">
        <f t="shared" si="1"/>
        <v>90.5</v>
      </c>
      <c r="L22" s="315" t="str">
        <f t="shared" si="0"/>
        <v>X SẮC</v>
      </c>
      <c r="M22" s="286"/>
      <c r="O22" s="139"/>
      <c r="P22" s="133"/>
      <c r="Q22" s="133"/>
      <c r="R22" s="133"/>
      <c r="S22" s="20"/>
      <c r="T22" s="72"/>
      <c r="U22" s="72"/>
      <c r="V22" s="72"/>
    </row>
    <row r="23" spans="1:22" ht="21.75" customHeight="1">
      <c r="A23" s="280">
        <v>13</v>
      </c>
      <c r="B23" s="304">
        <v>1821215698</v>
      </c>
      <c r="C23" s="281" t="s">
        <v>2352</v>
      </c>
      <c r="D23" s="282" t="s">
        <v>1315</v>
      </c>
      <c r="E23" s="283" t="s">
        <v>1746</v>
      </c>
      <c r="F23" s="284" t="s">
        <v>2321</v>
      </c>
      <c r="G23" s="285">
        <v>90</v>
      </c>
      <c r="H23" s="315" t="str">
        <f t="shared" si="0"/>
        <v>X SẮC</v>
      </c>
      <c r="I23" s="285">
        <v>97</v>
      </c>
      <c r="J23" s="315" t="str">
        <f t="shared" si="0"/>
        <v>X SẮC</v>
      </c>
      <c r="K23" s="285">
        <f t="shared" si="1"/>
        <v>93.5</v>
      </c>
      <c r="L23" s="315" t="str">
        <f t="shared" si="0"/>
        <v>X SẮC</v>
      </c>
      <c r="M23" s="286"/>
      <c r="O23" s="139"/>
      <c r="P23" s="133"/>
      <c r="Q23" s="133"/>
      <c r="R23" s="133"/>
      <c r="S23" s="20"/>
      <c r="T23" s="72"/>
      <c r="U23" s="72"/>
      <c r="V23" s="72"/>
    </row>
    <row r="24" spans="1:22" ht="21.75" customHeight="1">
      <c r="A24" s="280">
        <v>14</v>
      </c>
      <c r="B24" s="304">
        <v>1820214249</v>
      </c>
      <c r="C24" s="281" t="s">
        <v>2333</v>
      </c>
      <c r="D24" s="282" t="s">
        <v>1943</v>
      </c>
      <c r="E24" s="283" t="s">
        <v>1509</v>
      </c>
      <c r="F24" s="284" t="s">
        <v>2321</v>
      </c>
      <c r="G24" s="285">
        <v>91</v>
      </c>
      <c r="H24" s="315" t="str">
        <f t="shared" si="0"/>
        <v>X SẮC</v>
      </c>
      <c r="I24" s="285">
        <v>93</v>
      </c>
      <c r="J24" s="315" t="str">
        <f t="shared" si="0"/>
        <v>X SẮC</v>
      </c>
      <c r="K24" s="285">
        <f t="shared" si="1"/>
        <v>92</v>
      </c>
      <c r="L24" s="315" t="str">
        <f t="shared" si="0"/>
        <v>X SẮC</v>
      </c>
      <c r="M24" s="286"/>
      <c r="O24" s="139"/>
      <c r="P24" s="133"/>
      <c r="Q24" s="133"/>
      <c r="R24" s="133"/>
      <c r="S24" s="20"/>
      <c r="T24" s="72"/>
      <c r="U24" s="72"/>
      <c r="V24" s="72"/>
    </row>
    <row r="25" spans="1:22" ht="21.75" customHeight="1">
      <c r="A25" s="280">
        <v>15</v>
      </c>
      <c r="B25" s="304">
        <v>1821215328</v>
      </c>
      <c r="C25" s="281" t="s">
        <v>1314</v>
      </c>
      <c r="D25" s="282" t="s">
        <v>2348</v>
      </c>
      <c r="E25" s="283" t="s">
        <v>1481</v>
      </c>
      <c r="F25" s="284" t="s">
        <v>2321</v>
      </c>
      <c r="G25" s="285">
        <v>90</v>
      </c>
      <c r="H25" s="315" t="str">
        <f t="shared" si="0"/>
        <v>X SẮC</v>
      </c>
      <c r="I25" s="285">
        <v>82</v>
      </c>
      <c r="J25" s="315" t="str">
        <f t="shared" si="0"/>
        <v>TỐT</v>
      </c>
      <c r="K25" s="285">
        <f t="shared" si="1"/>
        <v>86</v>
      </c>
      <c r="L25" s="315" t="str">
        <f t="shared" si="0"/>
        <v>TỐT</v>
      </c>
      <c r="M25" s="286"/>
      <c r="O25" s="139"/>
      <c r="P25" s="133"/>
      <c r="Q25" s="133"/>
      <c r="R25" s="133"/>
      <c r="S25" s="20"/>
      <c r="T25" s="72"/>
      <c r="U25" s="72"/>
      <c r="V25" s="72"/>
    </row>
    <row r="26" spans="1:22" ht="21.75" customHeight="1">
      <c r="A26" s="280">
        <v>16</v>
      </c>
      <c r="B26" s="304">
        <v>1820211958</v>
      </c>
      <c r="C26" s="281" t="s">
        <v>2358</v>
      </c>
      <c r="D26" s="282" t="s">
        <v>160</v>
      </c>
      <c r="E26" s="283" t="s">
        <v>2119</v>
      </c>
      <c r="F26" s="284" t="s">
        <v>2321</v>
      </c>
      <c r="G26" s="285">
        <v>90</v>
      </c>
      <c r="H26" s="315" t="str">
        <f t="shared" si="0"/>
        <v>X SẮC</v>
      </c>
      <c r="I26" s="285">
        <v>84</v>
      </c>
      <c r="J26" s="315" t="str">
        <f t="shared" si="0"/>
        <v>TỐT</v>
      </c>
      <c r="K26" s="285">
        <f t="shared" si="1"/>
        <v>87</v>
      </c>
      <c r="L26" s="315" t="str">
        <f t="shared" si="0"/>
        <v>TỐT</v>
      </c>
      <c r="M26" s="286"/>
      <c r="O26" s="139"/>
      <c r="P26" s="133"/>
      <c r="Q26" s="133"/>
      <c r="R26" s="133"/>
      <c r="S26" s="20"/>
      <c r="T26" s="72"/>
      <c r="U26" s="72"/>
      <c r="V26" s="72"/>
    </row>
    <row r="27" spans="1:22" ht="21.75" customHeight="1">
      <c r="A27" s="280">
        <v>17</v>
      </c>
      <c r="B27" s="304">
        <v>1820214235</v>
      </c>
      <c r="C27" s="281" t="s">
        <v>2328</v>
      </c>
      <c r="D27" s="282" t="s">
        <v>1734</v>
      </c>
      <c r="E27" s="283" t="s">
        <v>1322</v>
      </c>
      <c r="F27" s="284" t="s">
        <v>2321</v>
      </c>
      <c r="G27" s="285">
        <v>88</v>
      </c>
      <c r="H27" s="315" t="str">
        <f t="shared" si="0"/>
        <v>TỐT</v>
      </c>
      <c r="I27" s="285">
        <v>90</v>
      </c>
      <c r="J27" s="315" t="str">
        <f t="shared" si="0"/>
        <v>X SẮC</v>
      </c>
      <c r="K27" s="285">
        <f t="shared" si="1"/>
        <v>89</v>
      </c>
      <c r="L27" s="315" t="str">
        <f t="shared" si="0"/>
        <v>TỐT</v>
      </c>
      <c r="M27" s="286"/>
      <c r="O27" s="139"/>
      <c r="P27" s="133"/>
      <c r="Q27" s="133"/>
      <c r="R27" s="133"/>
      <c r="S27" s="20"/>
      <c r="T27" s="72"/>
      <c r="U27" s="72"/>
      <c r="V27" s="72"/>
    </row>
    <row r="28" spans="1:22" ht="21.75" customHeight="1">
      <c r="A28" s="280">
        <v>18</v>
      </c>
      <c r="B28" s="304">
        <v>1820214865</v>
      </c>
      <c r="C28" s="281" t="s">
        <v>2336</v>
      </c>
      <c r="D28" s="282" t="s">
        <v>1734</v>
      </c>
      <c r="E28" s="283" t="s">
        <v>2205</v>
      </c>
      <c r="F28" s="284" t="s">
        <v>2321</v>
      </c>
      <c r="G28" s="285">
        <v>91</v>
      </c>
      <c r="H28" s="315" t="str">
        <f t="shared" si="0"/>
        <v>X SẮC</v>
      </c>
      <c r="I28" s="285">
        <v>90</v>
      </c>
      <c r="J28" s="315" t="str">
        <f t="shared" si="0"/>
        <v>X SẮC</v>
      </c>
      <c r="K28" s="285">
        <f t="shared" si="1"/>
        <v>90.5</v>
      </c>
      <c r="L28" s="315" t="str">
        <f t="shared" si="0"/>
        <v>X SẮC</v>
      </c>
      <c r="M28" s="286"/>
      <c r="O28" s="139"/>
      <c r="P28" s="133"/>
      <c r="Q28" s="133"/>
      <c r="R28" s="133"/>
      <c r="S28" s="20"/>
      <c r="T28" s="72"/>
      <c r="U28" s="72"/>
      <c r="V28" s="72"/>
    </row>
    <row r="29" spans="1:22" ht="21.75" customHeight="1">
      <c r="A29" s="280">
        <v>19</v>
      </c>
      <c r="B29" s="304">
        <v>1820213885</v>
      </c>
      <c r="C29" s="281" t="s">
        <v>2208</v>
      </c>
      <c r="D29" s="282" t="s">
        <v>1605</v>
      </c>
      <c r="E29" s="283" t="s">
        <v>1521</v>
      </c>
      <c r="F29" s="284" t="s">
        <v>2321</v>
      </c>
      <c r="G29" s="285">
        <v>91</v>
      </c>
      <c r="H29" s="315" t="str">
        <f t="shared" si="0"/>
        <v>X SẮC</v>
      </c>
      <c r="I29" s="285">
        <v>92</v>
      </c>
      <c r="J29" s="315" t="str">
        <f t="shared" si="0"/>
        <v>X SẮC</v>
      </c>
      <c r="K29" s="285">
        <f t="shared" si="1"/>
        <v>91.5</v>
      </c>
      <c r="L29" s="315" t="str">
        <f t="shared" si="0"/>
        <v>X SẮC</v>
      </c>
      <c r="M29" s="286"/>
      <c r="O29" s="142"/>
      <c r="P29" s="143"/>
      <c r="Q29" s="143"/>
      <c r="R29" s="144"/>
      <c r="S29" s="20"/>
      <c r="T29" s="72"/>
      <c r="U29" s="72"/>
      <c r="V29" s="72"/>
    </row>
    <row r="30" spans="1:22" ht="21.75" customHeight="1">
      <c r="A30" s="280">
        <v>20</v>
      </c>
      <c r="B30" s="304">
        <v>1820214246</v>
      </c>
      <c r="C30" s="281" t="s">
        <v>2332</v>
      </c>
      <c r="D30" s="282" t="s">
        <v>1605</v>
      </c>
      <c r="E30" s="283" t="s">
        <v>1534</v>
      </c>
      <c r="F30" s="284" t="s">
        <v>2321</v>
      </c>
      <c r="G30" s="285">
        <v>95</v>
      </c>
      <c r="H30" s="315" t="str">
        <f t="shared" si="0"/>
        <v>X SẮC</v>
      </c>
      <c r="I30" s="285">
        <v>90</v>
      </c>
      <c r="J30" s="315" t="str">
        <f t="shared" si="0"/>
        <v>X SẮC</v>
      </c>
      <c r="K30" s="285">
        <f t="shared" si="1"/>
        <v>92.5</v>
      </c>
      <c r="L30" s="315" t="str">
        <f t="shared" si="0"/>
        <v>X SẮC</v>
      </c>
      <c r="M30" s="286"/>
      <c r="O30" s="139"/>
      <c r="P30" s="133"/>
      <c r="Q30" s="133"/>
      <c r="R30" s="133"/>
      <c r="S30" s="20"/>
      <c r="T30" s="72"/>
      <c r="U30" s="72"/>
      <c r="V30" s="72"/>
    </row>
    <row r="31" spans="1:22" ht="21.75" customHeight="1">
      <c r="A31" s="280">
        <v>21</v>
      </c>
      <c r="B31" s="304">
        <v>1821213619</v>
      </c>
      <c r="C31" s="281" t="s">
        <v>2340</v>
      </c>
      <c r="D31" s="282" t="s">
        <v>1605</v>
      </c>
      <c r="E31" s="283" t="s">
        <v>690</v>
      </c>
      <c r="F31" s="284" t="s">
        <v>2321</v>
      </c>
      <c r="G31" s="285">
        <v>93</v>
      </c>
      <c r="H31" s="315" t="str">
        <f t="shared" si="0"/>
        <v>X SẮC</v>
      </c>
      <c r="I31" s="285">
        <v>90</v>
      </c>
      <c r="J31" s="315" t="str">
        <f t="shared" si="0"/>
        <v>X SẮC</v>
      </c>
      <c r="K31" s="285">
        <f t="shared" si="1"/>
        <v>91.5</v>
      </c>
      <c r="L31" s="315" t="str">
        <f t="shared" si="0"/>
        <v>X SẮC</v>
      </c>
      <c r="M31" s="286"/>
      <c r="O31" s="139"/>
      <c r="P31" s="133"/>
      <c r="Q31" s="133"/>
      <c r="R31" s="133"/>
      <c r="S31" s="20"/>
      <c r="T31" s="72"/>
      <c r="U31" s="72"/>
      <c r="V31" s="72"/>
    </row>
    <row r="32" spans="1:22" ht="21.75" customHeight="1">
      <c r="A32" s="280">
        <v>22</v>
      </c>
      <c r="B32" s="304">
        <v>1820213881</v>
      </c>
      <c r="C32" s="281" t="s">
        <v>2327</v>
      </c>
      <c r="D32" s="282" t="s">
        <v>1740</v>
      </c>
      <c r="E32" s="283" t="s">
        <v>1718</v>
      </c>
      <c r="F32" s="284" t="s">
        <v>2321</v>
      </c>
      <c r="G32" s="285">
        <v>93</v>
      </c>
      <c r="H32" s="315" t="str">
        <f t="shared" si="0"/>
        <v>X SẮC</v>
      </c>
      <c r="I32" s="285">
        <v>94</v>
      </c>
      <c r="J32" s="315" t="str">
        <f t="shared" si="0"/>
        <v>X SẮC</v>
      </c>
      <c r="K32" s="285">
        <f t="shared" si="1"/>
        <v>93.5</v>
      </c>
      <c r="L32" s="315" t="str">
        <f t="shared" si="0"/>
        <v>X SẮC</v>
      </c>
      <c r="M32" s="286"/>
      <c r="O32" s="139"/>
      <c r="P32" s="133"/>
      <c r="Q32" s="133"/>
      <c r="R32" s="133"/>
      <c r="S32" s="20"/>
      <c r="T32" s="72"/>
      <c r="U32" s="72"/>
      <c r="V32" s="72"/>
    </row>
    <row r="33" spans="1:22" ht="21.75" customHeight="1">
      <c r="A33" s="280">
        <v>23</v>
      </c>
      <c r="B33" s="304">
        <v>1820214244</v>
      </c>
      <c r="C33" s="281" t="s">
        <v>2329</v>
      </c>
      <c r="D33" s="282" t="s">
        <v>1740</v>
      </c>
      <c r="E33" s="283" t="s">
        <v>1889</v>
      </c>
      <c r="F33" s="284" t="s">
        <v>2321</v>
      </c>
      <c r="G33" s="285">
        <v>91</v>
      </c>
      <c r="H33" s="315" t="str">
        <f t="shared" si="0"/>
        <v>X SẮC</v>
      </c>
      <c r="I33" s="285">
        <v>92</v>
      </c>
      <c r="J33" s="315" t="str">
        <f t="shared" si="0"/>
        <v>X SẮC</v>
      </c>
      <c r="K33" s="285">
        <f t="shared" si="1"/>
        <v>91.5</v>
      </c>
      <c r="L33" s="315" t="str">
        <f t="shared" si="0"/>
        <v>X SẮC</v>
      </c>
      <c r="M33" s="286"/>
      <c r="O33" s="139"/>
      <c r="P33" s="133"/>
      <c r="Q33" s="133"/>
      <c r="R33" s="133"/>
      <c r="S33" s="20"/>
      <c r="T33" s="72"/>
      <c r="U33" s="72"/>
      <c r="V33" s="72"/>
    </row>
    <row r="34" spans="1:22" ht="21.75" customHeight="1">
      <c r="A34" s="280">
        <v>24</v>
      </c>
      <c r="B34" s="304">
        <v>1821215330</v>
      </c>
      <c r="C34" s="281" t="s">
        <v>2349</v>
      </c>
      <c r="D34" s="282" t="s">
        <v>1740</v>
      </c>
      <c r="E34" s="283" t="s">
        <v>1556</v>
      </c>
      <c r="F34" s="284" t="s">
        <v>2321</v>
      </c>
      <c r="G34" s="285">
        <v>93</v>
      </c>
      <c r="H34" s="315" t="str">
        <f t="shared" si="0"/>
        <v>X SẮC</v>
      </c>
      <c r="I34" s="285">
        <v>92</v>
      </c>
      <c r="J34" s="315" t="str">
        <f t="shared" si="0"/>
        <v>X SẮC</v>
      </c>
      <c r="K34" s="285">
        <f t="shared" si="1"/>
        <v>92.5</v>
      </c>
      <c r="L34" s="315" t="str">
        <f t="shared" si="0"/>
        <v>X SẮC</v>
      </c>
      <c r="M34" s="286"/>
      <c r="O34" s="131"/>
      <c r="P34" s="132"/>
      <c r="Q34" s="133"/>
      <c r="R34" s="134"/>
      <c r="S34" s="20"/>
      <c r="T34" s="72"/>
      <c r="U34" s="72"/>
      <c r="V34" s="72"/>
    </row>
    <row r="35" spans="1:22" ht="21.75" customHeight="1">
      <c r="A35" s="280">
        <v>25</v>
      </c>
      <c r="B35" s="304">
        <v>1820214860</v>
      </c>
      <c r="C35" s="281" t="s">
        <v>2334</v>
      </c>
      <c r="D35" s="282" t="s">
        <v>2335</v>
      </c>
      <c r="E35" s="283" t="s">
        <v>770</v>
      </c>
      <c r="F35" s="284" t="s">
        <v>2321</v>
      </c>
      <c r="G35" s="285">
        <v>90</v>
      </c>
      <c r="H35" s="315" t="str">
        <f t="shared" si="0"/>
        <v>X SẮC</v>
      </c>
      <c r="I35" s="285">
        <v>90</v>
      </c>
      <c r="J35" s="315" t="str">
        <f t="shared" si="0"/>
        <v>X SẮC</v>
      </c>
      <c r="K35" s="285">
        <f t="shared" si="1"/>
        <v>90</v>
      </c>
      <c r="L35" s="315" t="str">
        <f t="shared" si="0"/>
        <v>X SẮC</v>
      </c>
      <c r="M35" s="286"/>
      <c r="O35" s="131"/>
      <c r="P35" s="132"/>
      <c r="Q35" s="133"/>
      <c r="R35" s="145"/>
      <c r="S35" s="20"/>
      <c r="T35" s="72"/>
      <c r="U35" s="72"/>
      <c r="V35" s="72"/>
    </row>
    <row r="36" spans="1:22" ht="21.75" customHeight="1">
      <c r="A36" s="280">
        <v>26</v>
      </c>
      <c r="B36" s="304">
        <v>1820211961</v>
      </c>
      <c r="C36" s="281" t="s">
        <v>2361</v>
      </c>
      <c r="D36" s="282" t="s">
        <v>332</v>
      </c>
      <c r="E36" s="283">
        <v>34490</v>
      </c>
      <c r="F36" s="284" t="s">
        <v>2321</v>
      </c>
      <c r="G36" s="285">
        <v>0</v>
      </c>
      <c r="H36" s="315" t="str">
        <f t="shared" si="0"/>
        <v>KÉM</v>
      </c>
      <c r="I36" s="285">
        <v>0</v>
      </c>
      <c r="J36" s="315" t="str">
        <f t="shared" si="0"/>
        <v>KÉM</v>
      </c>
      <c r="K36" s="285">
        <f t="shared" si="1"/>
        <v>0</v>
      </c>
      <c r="L36" s="315" t="str">
        <f t="shared" si="0"/>
        <v>KÉM</v>
      </c>
      <c r="M36" s="286"/>
      <c r="O36" s="139"/>
      <c r="P36" s="133"/>
      <c r="Q36" s="133"/>
      <c r="R36" s="133"/>
      <c r="S36" s="20"/>
      <c r="T36" s="72"/>
      <c r="U36" s="72"/>
      <c r="V36" s="72"/>
    </row>
    <row r="37" spans="1:22" ht="21.75" customHeight="1">
      <c r="A37" s="280">
        <v>27</v>
      </c>
      <c r="B37" s="304">
        <v>1821215327</v>
      </c>
      <c r="C37" s="281" t="s">
        <v>2347</v>
      </c>
      <c r="D37" s="282" t="s">
        <v>1536</v>
      </c>
      <c r="E37" s="283" t="s">
        <v>1379</v>
      </c>
      <c r="F37" s="284" t="s">
        <v>2321</v>
      </c>
      <c r="G37" s="285">
        <v>83</v>
      </c>
      <c r="H37" s="315" t="str">
        <f t="shared" si="0"/>
        <v>TỐT</v>
      </c>
      <c r="I37" s="285">
        <v>87</v>
      </c>
      <c r="J37" s="315" t="str">
        <f t="shared" si="0"/>
        <v>TỐT</v>
      </c>
      <c r="K37" s="285">
        <f t="shared" si="1"/>
        <v>85</v>
      </c>
      <c r="L37" s="315" t="str">
        <f t="shared" si="0"/>
        <v>TỐT</v>
      </c>
      <c r="M37" s="286"/>
      <c r="O37" s="139"/>
      <c r="P37" s="133"/>
      <c r="Q37" s="133"/>
      <c r="R37" s="133"/>
      <c r="S37" s="20"/>
      <c r="T37" s="72"/>
      <c r="U37" s="72"/>
      <c r="V37" s="72"/>
    </row>
    <row r="38" spans="1:22" ht="21.75" customHeight="1">
      <c r="A38" s="280">
        <v>28</v>
      </c>
      <c r="B38" s="304">
        <v>1820211960</v>
      </c>
      <c r="C38" s="281" t="s">
        <v>2360</v>
      </c>
      <c r="D38" s="282" t="s">
        <v>193</v>
      </c>
      <c r="E38" s="283" t="s">
        <v>1961</v>
      </c>
      <c r="F38" s="284" t="s">
        <v>2321</v>
      </c>
      <c r="G38" s="285">
        <v>0</v>
      </c>
      <c r="H38" s="315" t="str">
        <f t="shared" si="0"/>
        <v>KÉM</v>
      </c>
      <c r="I38" s="285">
        <v>0</v>
      </c>
      <c r="J38" s="315" t="str">
        <f t="shared" si="0"/>
        <v>KÉM</v>
      </c>
      <c r="K38" s="285">
        <f t="shared" si="1"/>
        <v>0</v>
      </c>
      <c r="L38" s="315" t="str">
        <f t="shared" si="0"/>
        <v>KÉM</v>
      </c>
      <c r="M38" s="286"/>
      <c r="O38" s="139"/>
      <c r="P38" s="133"/>
      <c r="Q38" s="133"/>
      <c r="R38" s="133"/>
      <c r="S38" s="20"/>
      <c r="T38" s="72"/>
      <c r="U38" s="72"/>
      <c r="V38" s="72"/>
    </row>
    <row r="39" spans="1:22" ht="21.75" customHeight="1">
      <c r="A39" s="280">
        <v>29</v>
      </c>
      <c r="B39" s="304">
        <v>1820215329</v>
      </c>
      <c r="C39" s="281" t="s">
        <v>1962</v>
      </c>
      <c r="D39" s="282" t="s">
        <v>1426</v>
      </c>
      <c r="E39" s="283" t="s">
        <v>1568</v>
      </c>
      <c r="F39" s="284" t="s">
        <v>2321</v>
      </c>
      <c r="G39" s="285">
        <v>88</v>
      </c>
      <c r="H39" s="315" t="str">
        <f t="shared" si="0"/>
        <v>TỐT</v>
      </c>
      <c r="I39" s="285">
        <v>0</v>
      </c>
      <c r="J39" s="315" t="str">
        <f t="shared" si="0"/>
        <v>KÉM</v>
      </c>
      <c r="K39" s="285">
        <f t="shared" si="1"/>
        <v>44</v>
      </c>
      <c r="L39" s="315" t="str">
        <f t="shared" si="0"/>
        <v>YẾU</v>
      </c>
      <c r="M39" s="286" t="s">
        <v>2005</v>
      </c>
      <c r="N39" s="2" t="s">
        <v>2005</v>
      </c>
      <c r="O39" s="139"/>
      <c r="P39" s="133"/>
      <c r="Q39" s="133"/>
      <c r="R39" s="133"/>
      <c r="S39" s="20"/>
      <c r="T39" s="72"/>
      <c r="U39" s="72"/>
      <c r="V39" s="72"/>
    </row>
    <row r="40" spans="1:22" ht="21.75" customHeight="1">
      <c r="A40" s="280">
        <v>30</v>
      </c>
      <c r="B40" s="304">
        <v>1820216517</v>
      </c>
      <c r="C40" s="281" t="s">
        <v>2339</v>
      </c>
      <c r="D40" s="282" t="s">
        <v>1426</v>
      </c>
      <c r="E40" s="283" t="s">
        <v>1325</v>
      </c>
      <c r="F40" s="284" t="s">
        <v>2321</v>
      </c>
      <c r="G40" s="285">
        <v>90</v>
      </c>
      <c r="H40" s="315" t="str">
        <f t="shared" si="0"/>
        <v>X SẮC</v>
      </c>
      <c r="I40" s="285">
        <v>90</v>
      </c>
      <c r="J40" s="315" t="str">
        <f t="shared" si="0"/>
        <v>X SẮC</v>
      </c>
      <c r="K40" s="285">
        <f t="shared" si="1"/>
        <v>90</v>
      </c>
      <c r="L40" s="315" t="str">
        <f t="shared" si="0"/>
        <v>X SẮC</v>
      </c>
      <c r="M40" s="286"/>
      <c r="O40" s="139"/>
      <c r="P40" s="133"/>
      <c r="Q40" s="133"/>
      <c r="R40" s="133"/>
      <c r="S40" s="20"/>
      <c r="T40" s="72"/>
      <c r="U40" s="72"/>
      <c r="V40" s="72"/>
    </row>
    <row r="41" spans="1:22" ht="21.75" customHeight="1">
      <c r="A41" s="280">
        <v>31</v>
      </c>
      <c r="B41" s="304">
        <v>1821216056</v>
      </c>
      <c r="C41" s="281" t="s">
        <v>2353</v>
      </c>
      <c r="D41" s="282" t="s">
        <v>1861</v>
      </c>
      <c r="E41" s="283" t="s">
        <v>1301</v>
      </c>
      <c r="F41" s="284" t="s">
        <v>2321</v>
      </c>
      <c r="G41" s="285">
        <v>90</v>
      </c>
      <c r="H41" s="315" t="str">
        <f t="shared" si="0"/>
        <v>X SẮC</v>
      </c>
      <c r="I41" s="285">
        <v>91</v>
      </c>
      <c r="J41" s="315" t="str">
        <f t="shared" si="0"/>
        <v>X SẮC</v>
      </c>
      <c r="K41" s="285">
        <f t="shared" si="1"/>
        <v>90.5</v>
      </c>
      <c r="L41" s="315" t="str">
        <f t="shared" si="0"/>
        <v>X SẮC</v>
      </c>
      <c r="M41" s="286"/>
      <c r="O41" s="140"/>
      <c r="P41" s="141"/>
      <c r="Q41" s="141"/>
      <c r="R41" s="141"/>
      <c r="S41" s="20"/>
      <c r="T41" s="72"/>
      <c r="U41" s="72"/>
      <c r="V41" s="72"/>
    </row>
    <row r="42" spans="1:22" ht="21.75" customHeight="1">
      <c r="A42" s="280">
        <v>32</v>
      </c>
      <c r="B42" s="304">
        <v>1821214250</v>
      </c>
      <c r="C42" s="281" t="s">
        <v>2344</v>
      </c>
      <c r="D42" s="282" t="s">
        <v>1411</v>
      </c>
      <c r="E42" s="283" t="s">
        <v>2345</v>
      </c>
      <c r="F42" s="284" t="s">
        <v>2321</v>
      </c>
      <c r="G42" s="285">
        <v>88</v>
      </c>
      <c r="H42" s="315" t="str">
        <f aca="true" t="shared" si="2" ref="H42:H73">IF(G42&gt;=90,"X SẮC",IF(G42&gt;=80,"TỐT",IF(G42&gt;=70,"KHÁ",IF(G42&gt;=60,"TB KHÁ",IF(G42&gt;=50,"T. BÌNH",IF(G42&gt;=40,"YẾU","KÉM"))))))</f>
        <v>TỐT</v>
      </c>
      <c r="I42" s="285">
        <v>87</v>
      </c>
      <c r="J42" s="315" t="str">
        <f aca="true" t="shared" si="3" ref="J42:J91">IF(I42&gt;=90,"X SẮC",IF(I42&gt;=80,"TỐT",IF(I42&gt;=70,"KHÁ",IF(I42&gt;=60,"TB KHÁ",IF(I42&gt;=50,"T. BÌNH",IF(I42&gt;=40,"YẾU","KÉM"))))))</f>
        <v>TỐT</v>
      </c>
      <c r="K42" s="285">
        <f t="shared" si="1"/>
        <v>87.5</v>
      </c>
      <c r="L42" s="315" t="str">
        <f aca="true" t="shared" si="4" ref="L42:L91">IF(K42&gt;=90,"X SẮC",IF(K42&gt;=80,"TỐT",IF(K42&gt;=70,"KHÁ",IF(K42&gt;=60,"TB KHÁ",IF(K42&gt;=50,"T. BÌNH",IF(K42&gt;=40,"YẾU","KÉM"))))))</f>
        <v>TỐT</v>
      </c>
      <c r="M42" s="286"/>
      <c r="O42" s="139"/>
      <c r="P42" s="133"/>
      <c r="Q42" s="133"/>
      <c r="R42" s="133"/>
      <c r="S42" s="20"/>
      <c r="T42" s="72"/>
      <c r="U42" s="72"/>
      <c r="V42" s="72"/>
    </row>
    <row r="43" spans="1:22" ht="21.75" customHeight="1">
      <c r="A43" s="280">
        <v>33</v>
      </c>
      <c r="B43" s="304">
        <v>1820214260</v>
      </c>
      <c r="C43" s="281" t="s">
        <v>2192</v>
      </c>
      <c r="D43" s="282" t="s">
        <v>1940</v>
      </c>
      <c r="E43" s="283" t="s">
        <v>1998</v>
      </c>
      <c r="F43" s="284" t="s">
        <v>2321</v>
      </c>
      <c r="G43" s="285">
        <v>88</v>
      </c>
      <c r="H43" s="315" t="str">
        <f t="shared" si="2"/>
        <v>TỐT</v>
      </c>
      <c r="I43" s="285">
        <v>85</v>
      </c>
      <c r="J43" s="315" t="str">
        <f t="shared" si="3"/>
        <v>TỐT</v>
      </c>
      <c r="K43" s="285">
        <f t="shared" si="1"/>
        <v>86.5</v>
      </c>
      <c r="L43" s="315" t="str">
        <f t="shared" si="4"/>
        <v>TỐT</v>
      </c>
      <c r="M43" s="286"/>
      <c r="O43" s="139"/>
      <c r="P43" s="133"/>
      <c r="Q43" s="133"/>
      <c r="R43" s="133"/>
      <c r="S43" s="20"/>
      <c r="T43" s="72"/>
      <c r="U43" s="72"/>
      <c r="V43" s="72"/>
    </row>
    <row r="44" spans="1:22" ht="21.75" customHeight="1">
      <c r="A44" s="280">
        <v>34</v>
      </c>
      <c r="B44" s="304">
        <v>1821213877</v>
      </c>
      <c r="C44" s="281" t="s">
        <v>2343</v>
      </c>
      <c r="D44" s="282" t="s">
        <v>1336</v>
      </c>
      <c r="E44" s="283" t="s">
        <v>1700</v>
      </c>
      <c r="F44" s="284" t="s">
        <v>2321</v>
      </c>
      <c r="G44" s="285">
        <v>85</v>
      </c>
      <c r="H44" s="315" t="str">
        <f t="shared" si="2"/>
        <v>TỐT</v>
      </c>
      <c r="I44" s="285">
        <v>0</v>
      </c>
      <c r="J44" s="315" t="str">
        <f t="shared" si="3"/>
        <v>KÉM</v>
      </c>
      <c r="K44" s="285">
        <f t="shared" si="1"/>
        <v>42.5</v>
      </c>
      <c r="L44" s="315" t="str">
        <f t="shared" si="4"/>
        <v>YẾU</v>
      </c>
      <c r="M44" s="286"/>
      <c r="O44" s="139"/>
      <c r="P44" s="133"/>
      <c r="Q44" s="133"/>
      <c r="R44" s="133"/>
      <c r="S44" s="20"/>
      <c r="T44" s="72"/>
      <c r="U44" s="72"/>
      <c r="V44" s="72"/>
    </row>
    <row r="45" spans="1:22" ht="21.75" customHeight="1">
      <c r="A45" s="280">
        <v>35</v>
      </c>
      <c r="B45" s="304">
        <v>1821216058</v>
      </c>
      <c r="C45" s="281" t="s">
        <v>2354</v>
      </c>
      <c r="D45" s="282" t="s">
        <v>1477</v>
      </c>
      <c r="E45" s="283" t="s">
        <v>844</v>
      </c>
      <c r="F45" s="284" t="s">
        <v>2321</v>
      </c>
      <c r="G45" s="285">
        <v>80</v>
      </c>
      <c r="H45" s="315" t="str">
        <f t="shared" si="2"/>
        <v>TỐT</v>
      </c>
      <c r="I45" s="285">
        <v>0</v>
      </c>
      <c r="J45" s="315" t="str">
        <f t="shared" si="3"/>
        <v>KÉM</v>
      </c>
      <c r="K45" s="285">
        <f t="shared" si="1"/>
        <v>40</v>
      </c>
      <c r="L45" s="315" t="str">
        <f t="shared" si="4"/>
        <v>YẾU</v>
      </c>
      <c r="M45" s="286"/>
      <c r="O45" s="133"/>
      <c r="P45" s="133"/>
      <c r="Q45" s="133"/>
      <c r="R45" s="133"/>
      <c r="S45" s="20"/>
      <c r="T45" s="72"/>
      <c r="U45" s="72"/>
      <c r="V45" s="72"/>
    </row>
    <row r="46" spans="1:22" ht="21.75" customHeight="1">
      <c r="A46" s="280">
        <v>36</v>
      </c>
      <c r="B46" s="304">
        <v>1821216220</v>
      </c>
      <c r="C46" s="281" t="s">
        <v>2355</v>
      </c>
      <c r="D46" s="282" t="s">
        <v>1477</v>
      </c>
      <c r="E46" s="283" t="s">
        <v>2066</v>
      </c>
      <c r="F46" s="284" t="s">
        <v>2321</v>
      </c>
      <c r="G46" s="285">
        <v>83</v>
      </c>
      <c r="H46" s="315" t="str">
        <f t="shared" si="2"/>
        <v>TỐT</v>
      </c>
      <c r="I46" s="285">
        <v>90</v>
      </c>
      <c r="J46" s="315" t="str">
        <f t="shared" si="3"/>
        <v>X SẮC</v>
      </c>
      <c r="K46" s="285">
        <f t="shared" si="1"/>
        <v>86.5</v>
      </c>
      <c r="L46" s="315" t="str">
        <f t="shared" si="4"/>
        <v>TỐT</v>
      </c>
      <c r="M46" s="286"/>
      <c r="O46" s="139"/>
      <c r="P46" s="133"/>
      <c r="Q46" s="133"/>
      <c r="R46" s="133"/>
      <c r="S46" s="20"/>
      <c r="T46" s="72"/>
      <c r="U46" s="72"/>
      <c r="V46" s="72"/>
    </row>
    <row r="47" spans="1:22" ht="21.75" customHeight="1">
      <c r="A47" s="280">
        <v>37</v>
      </c>
      <c r="B47" s="304">
        <v>1821245354</v>
      </c>
      <c r="C47" s="281" t="s">
        <v>2356</v>
      </c>
      <c r="D47" s="282" t="s">
        <v>1347</v>
      </c>
      <c r="E47" s="283" t="s">
        <v>952</v>
      </c>
      <c r="F47" s="284" t="s">
        <v>2321</v>
      </c>
      <c r="G47" s="285">
        <v>90</v>
      </c>
      <c r="H47" s="315" t="str">
        <f t="shared" si="2"/>
        <v>X SẮC</v>
      </c>
      <c r="I47" s="285">
        <v>90</v>
      </c>
      <c r="J47" s="315" t="str">
        <f t="shared" si="3"/>
        <v>X SẮC</v>
      </c>
      <c r="K47" s="285">
        <f t="shared" si="1"/>
        <v>90</v>
      </c>
      <c r="L47" s="315" t="str">
        <f t="shared" si="4"/>
        <v>X SẮC</v>
      </c>
      <c r="M47" s="286"/>
      <c r="O47" s="139"/>
      <c r="P47" s="133"/>
      <c r="Q47" s="133"/>
      <c r="R47" s="133"/>
      <c r="S47" s="20"/>
      <c r="T47" s="72"/>
      <c r="U47" s="72"/>
      <c r="V47" s="72"/>
    </row>
    <row r="48" spans="1:22" ht="21.75" customHeight="1">
      <c r="A48" s="280">
        <v>38</v>
      </c>
      <c r="B48" s="304">
        <v>1820213623</v>
      </c>
      <c r="C48" s="281" t="s">
        <v>2323</v>
      </c>
      <c r="D48" s="282" t="s">
        <v>1946</v>
      </c>
      <c r="E48" s="283" t="s">
        <v>1450</v>
      </c>
      <c r="F48" s="284" t="s">
        <v>2321</v>
      </c>
      <c r="G48" s="285">
        <v>83</v>
      </c>
      <c r="H48" s="315" t="str">
        <f t="shared" si="2"/>
        <v>TỐT</v>
      </c>
      <c r="I48" s="285">
        <v>87</v>
      </c>
      <c r="J48" s="315" t="str">
        <f t="shared" si="3"/>
        <v>TỐT</v>
      </c>
      <c r="K48" s="285">
        <f t="shared" si="1"/>
        <v>85</v>
      </c>
      <c r="L48" s="315" t="str">
        <f t="shared" si="4"/>
        <v>TỐT</v>
      </c>
      <c r="M48" s="286"/>
      <c r="O48" s="139"/>
      <c r="P48" s="133"/>
      <c r="Q48" s="133"/>
      <c r="R48" s="133"/>
      <c r="S48" s="20"/>
      <c r="T48" s="72"/>
      <c r="U48" s="72"/>
      <c r="V48" s="72"/>
    </row>
    <row r="49" spans="1:22" ht="21.75" customHeight="1">
      <c r="A49" s="280">
        <v>39</v>
      </c>
      <c r="B49" s="304">
        <v>1820213879</v>
      </c>
      <c r="C49" s="281" t="s">
        <v>2326</v>
      </c>
      <c r="D49" s="282" t="s">
        <v>2404</v>
      </c>
      <c r="E49" s="283" t="s">
        <v>1973</v>
      </c>
      <c r="F49" s="284" t="s">
        <v>2321</v>
      </c>
      <c r="G49" s="285">
        <v>95</v>
      </c>
      <c r="H49" s="315" t="str">
        <f t="shared" si="2"/>
        <v>X SẮC</v>
      </c>
      <c r="I49" s="285">
        <v>95</v>
      </c>
      <c r="J49" s="315" t="str">
        <f t="shared" si="3"/>
        <v>X SẮC</v>
      </c>
      <c r="K49" s="285">
        <f t="shared" si="1"/>
        <v>95</v>
      </c>
      <c r="L49" s="315" t="str">
        <f t="shared" si="4"/>
        <v>X SẮC</v>
      </c>
      <c r="M49" s="286"/>
      <c r="O49" s="139"/>
      <c r="P49" s="133"/>
      <c r="Q49" s="133"/>
      <c r="R49" s="133"/>
      <c r="S49" s="20"/>
      <c r="T49" s="72"/>
      <c r="U49" s="72"/>
      <c r="V49" s="72"/>
    </row>
    <row r="50" spans="1:22" ht="21.75" customHeight="1">
      <c r="A50" s="280">
        <v>40</v>
      </c>
      <c r="B50" s="304">
        <v>1820215332</v>
      </c>
      <c r="C50" s="281" t="s">
        <v>2156</v>
      </c>
      <c r="D50" s="282" t="s">
        <v>2337</v>
      </c>
      <c r="E50" s="283" t="s">
        <v>2338</v>
      </c>
      <c r="F50" s="284" t="s">
        <v>2321</v>
      </c>
      <c r="G50" s="285">
        <v>88</v>
      </c>
      <c r="H50" s="315" t="str">
        <f t="shared" si="2"/>
        <v>TỐT</v>
      </c>
      <c r="I50" s="285">
        <v>85</v>
      </c>
      <c r="J50" s="315" t="str">
        <f t="shared" si="3"/>
        <v>TỐT</v>
      </c>
      <c r="K50" s="285">
        <f t="shared" si="1"/>
        <v>86.5</v>
      </c>
      <c r="L50" s="315" t="str">
        <f t="shared" si="4"/>
        <v>TỐT</v>
      </c>
      <c r="M50" s="286"/>
      <c r="O50" s="100"/>
      <c r="P50" s="133"/>
      <c r="Q50" s="133"/>
      <c r="R50" s="133"/>
      <c r="S50" s="20"/>
      <c r="T50" s="72"/>
      <c r="U50" s="72"/>
      <c r="V50" s="72"/>
    </row>
    <row r="51" spans="1:13" ht="21.75" customHeight="1">
      <c r="A51" s="280">
        <v>41</v>
      </c>
      <c r="B51" s="304">
        <v>1820214245</v>
      </c>
      <c r="C51" s="281" t="s">
        <v>2330</v>
      </c>
      <c r="D51" s="282" t="s">
        <v>2283</v>
      </c>
      <c r="E51" s="283" t="s">
        <v>2331</v>
      </c>
      <c r="F51" s="284" t="s">
        <v>2321</v>
      </c>
      <c r="G51" s="285">
        <v>95</v>
      </c>
      <c r="H51" s="315" t="str">
        <f t="shared" si="2"/>
        <v>X SẮC</v>
      </c>
      <c r="I51" s="285">
        <v>91</v>
      </c>
      <c r="J51" s="315" t="str">
        <f t="shared" si="3"/>
        <v>X SẮC</v>
      </c>
      <c r="K51" s="285">
        <f t="shared" si="1"/>
        <v>93</v>
      </c>
      <c r="L51" s="315" t="str">
        <f t="shared" si="4"/>
        <v>X SẮC</v>
      </c>
      <c r="M51" s="286"/>
    </row>
    <row r="52" spans="1:13" ht="21.75" customHeight="1">
      <c r="A52" s="280">
        <v>42</v>
      </c>
      <c r="B52" s="304">
        <v>1821213873</v>
      </c>
      <c r="C52" s="281" t="s">
        <v>51</v>
      </c>
      <c r="D52" s="282" t="s">
        <v>119</v>
      </c>
      <c r="E52" s="283"/>
      <c r="F52" s="284" t="s">
        <v>2321</v>
      </c>
      <c r="G52" s="285">
        <v>90</v>
      </c>
      <c r="H52" s="315" t="str">
        <f t="shared" si="2"/>
        <v>X SẮC</v>
      </c>
      <c r="I52" s="285">
        <v>87</v>
      </c>
      <c r="J52" s="315" t="str">
        <f t="shared" si="3"/>
        <v>TỐT</v>
      </c>
      <c r="K52" s="285">
        <f t="shared" si="1"/>
        <v>88.5</v>
      </c>
      <c r="L52" s="315" t="str">
        <f t="shared" si="4"/>
        <v>TỐT</v>
      </c>
      <c r="M52" s="325" t="s">
        <v>2487</v>
      </c>
    </row>
    <row r="53" spans="1:13" ht="21.75" customHeight="1">
      <c r="A53" s="280">
        <v>43</v>
      </c>
      <c r="B53" s="304">
        <v>172336846</v>
      </c>
      <c r="C53" s="281" t="s">
        <v>1918</v>
      </c>
      <c r="D53" s="282" t="s">
        <v>1529</v>
      </c>
      <c r="E53" s="283">
        <v>34175</v>
      </c>
      <c r="F53" s="284" t="s">
        <v>2364</v>
      </c>
      <c r="G53" s="285">
        <v>83</v>
      </c>
      <c r="H53" s="315" t="str">
        <f t="shared" si="2"/>
        <v>TỐT</v>
      </c>
      <c r="I53" s="285">
        <v>78</v>
      </c>
      <c r="J53" s="315" t="str">
        <f t="shared" si="3"/>
        <v>KHÁ</v>
      </c>
      <c r="K53" s="285">
        <f t="shared" si="1"/>
        <v>80.5</v>
      </c>
      <c r="L53" s="315" t="str">
        <f t="shared" si="4"/>
        <v>TỐT</v>
      </c>
      <c r="M53" s="286"/>
    </row>
    <row r="54" spans="1:13" ht="21.75" customHeight="1">
      <c r="A54" s="280">
        <v>44</v>
      </c>
      <c r="B54" s="304">
        <v>1820213612</v>
      </c>
      <c r="C54" s="281" t="s">
        <v>1</v>
      </c>
      <c r="D54" s="282" t="s">
        <v>1590</v>
      </c>
      <c r="E54" s="283"/>
      <c r="F54" s="284" t="s">
        <v>2364</v>
      </c>
      <c r="G54" s="285">
        <v>91</v>
      </c>
      <c r="H54" s="315" t="str">
        <f t="shared" si="2"/>
        <v>X SẮC</v>
      </c>
      <c r="I54" s="285">
        <v>85</v>
      </c>
      <c r="J54" s="315" t="str">
        <f t="shared" si="3"/>
        <v>TỐT</v>
      </c>
      <c r="K54" s="285">
        <f t="shared" si="1"/>
        <v>88</v>
      </c>
      <c r="L54" s="315" t="str">
        <f t="shared" si="4"/>
        <v>TỐT</v>
      </c>
      <c r="M54" s="286"/>
    </row>
    <row r="55" spans="1:13" ht="21.75" customHeight="1">
      <c r="A55" s="280">
        <v>45</v>
      </c>
      <c r="B55" s="304">
        <v>1820213617</v>
      </c>
      <c r="C55" s="281" t="s">
        <v>2363</v>
      </c>
      <c r="D55" s="282" t="s">
        <v>1945</v>
      </c>
      <c r="E55" s="283" t="s">
        <v>1948</v>
      </c>
      <c r="F55" s="284" t="s">
        <v>2364</v>
      </c>
      <c r="G55" s="285">
        <v>88</v>
      </c>
      <c r="H55" s="315" t="str">
        <f t="shared" si="2"/>
        <v>TỐT</v>
      </c>
      <c r="I55" s="285">
        <v>80</v>
      </c>
      <c r="J55" s="315" t="str">
        <f t="shared" si="3"/>
        <v>TỐT</v>
      </c>
      <c r="K55" s="285">
        <f t="shared" si="1"/>
        <v>84</v>
      </c>
      <c r="L55" s="315" t="str">
        <f t="shared" si="4"/>
        <v>TỐT</v>
      </c>
      <c r="M55" s="286"/>
    </row>
    <row r="56" spans="1:13" ht="21.75" customHeight="1">
      <c r="A56" s="280">
        <v>46</v>
      </c>
      <c r="B56" s="304">
        <v>1820213624</v>
      </c>
      <c r="C56" s="281" t="s">
        <v>2365</v>
      </c>
      <c r="D56" s="282" t="s">
        <v>1946</v>
      </c>
      <c r="E56" s="283" t="s">
        <v>1628</v>
      </c>
      <c r="F56" s="284" t="s">
        <v>2364</v>
      </c>
      <c r="G56" s="285">
        <v>78</v>
      </c>
      <c r="H56" s="315" t="str">
        <f t="shared" si="2"/>
        <v>KHÁ</v>
      </c>
      <c r="I56" s="285">
        <v>88</v>
      </c>
      <c r="J56" s="315" t="str">
        <f t="shared" si="3"/>
        <v>TỐT</v>
      </c>
      <c r="K56" s="285">
        <f t="shared" si="1"/>
        <v>83</v>
      </c>
      <c r="L56" s="315" t="str">
        <f t="shared" si="4"/>
        <v>TỐT</v>
      </c>
      <c r="M56" s="286"/>
    </row>
    <row r="57" spans="1:13" ht="21.75" customHeight="1">
      <c r="A57" s="280">
        <v>47</v>
      </c>
      <c r="B57" s="304">
        <v>1820213626</v>
      </c>
      <c r="C57" s="281" t="s">
        <v>2366</v>
      </c>
      <c r="D57" s="282" t="s">
        <v>1402</v>
      </c>
      <c r="E57" s="283" t="s">
        <v>2367</v>
      </c>
      <c r="F57" s="284" t="s">
        <v>2364</v>
      </c>
      <c r="G57" s="285">
        <v>78</v>
      </c>
      <c r="H57" s="315" t="str">
        <f t="shared" si="2"/>
        <v>KHÁ</v>
      </c>
      <c r="I57" s="285">
        <v>88</v>
      </c>
      <c r="J57" s="315" t="str">
        <f t="shared" si="3"/>
        <v>TỐT</v>
      </c>
      <c r="K57" s="285">
        <f t="shared" si="1"/>
        <v>83</v>
      </c>
      <c r="L57" s="315" t="str">
        <f t="shared" si="4"/>
        <v>TỐT</v>
      </c>
      <c r="M57" s="286"/>
    </row>
    <row r="58" spans="1:13" ht="21.75" customHeight="1">
      <c r="A58" s="280">
        <v>48</v>
      </c>
      <c r="B58" s="304">
        <v>1820214243</v>
      </c>
      <c r="C58" s="281" t="s">
        <v>1944</v>
      </c>
      <c r="D58" s="282" t="s">
        <v>1987</v>
      </c>
      <c r="E58" s="283" t="s">
        <v>2368</v>
      </c>
      <c r="F58" s="284" t="s">
        <v>2364</v>
      </c>
      <c r="G58" s="285">
        <v>80</v>
      </c>
      <c r="H58" s="315" t="str">
        <f t="shared" si="2"/>
        <v>TỐT</v>
      </c>
      <c r="I58" s="285">
        <v>88</v>
      </c>
      <c r="J58" s="315" t="str">
        <f t="shared" si="3"/>
        <v>TỐT</v>
      </c>
      <c r="K58" s="285">
        <f t="shared" si="1"/>
        <v>84</v>
      </c>
      <c r="L58" s="315" t="str">
        <f t="shared" si="4"/>
        <v>TỐT</v>
      </c>
      <c r="M58" s="286"/>
    </row>
    <row r="59" spans="1:13" ht="21.75" customHeight="1">
      <c r="A59" s="280">
        <v>49</v>
      </c>
      <c r="B59" s="304">
        <v>1820214252</v>
      </c>
      <c r="C59" s="281" t="s">
        <v>1960</v>
      </c>
      <c r="D59" s="282" t="s">
        <v>1540</v>
      </c>
      <c r="E59" s="283" t="s">
        <v>2369</v>
      </c>
      <c r="F59" s="284" t="s">
        <v>2364</v>
      </c>
      <c r="G59" s="285">
        <v>88</v>
      </c>
      <c r="H59" s="315" t="str">
        <f t="shared" si="2"/>
        <v>TỐT</v>
      </c>
      <c r="I59" s="285">
        <v>85</v>
      </c>
      <c r="J59" s="315" t="str">
        <f t="shared" si="3"/>
        <v>TỐT</v>
      </c>
      <c r="K59" s="285">
        <f t="shared" si="1"/>
        <v>86.5</v>
      </c>
      <c r="L59" s="315" t="str">
        <f t="shared" si="4"/>
        <v>TỐT</v>
      </c>
      <c r="M59" s="286"/>
    </row>
    <row r="60" spans="1:13" ht="21.75" customHeight="1">
      <c r="A60" s="280">
        <v>50</v>
      </c>
      <c r="B60" s="304">
        <v>1820214257</v>
      </c>
      <c r="C60" s="281" t="s">
        <v>1933</v>
      </c>
      <c r="D60" s="282" t="s">
        <v>1967</v>
      </c>
      <c r="E60" s="283" t="s">
        <v>1630</v>
      </c>
      <c r="F60" s="284" t="s">
        <v>2364</v>
      </c>
      <c r="G60" s="285">
        <v>80</v>
      </c>
      <c r="H60" s="315" t="str">
        <f t="shared" si="2"/>
        <v>TỐT</v>
      </c>
      <c r="I60" s="285">
        <v>85</v>
      </c>
      <c r="J60" s="315" t="str">
        <f t="shared" si="3"/>
        <v>TỐT</v>
      </c>
      <c r="K60" s="285">
        <f t="shared" si="1"/>
        <v>82.5</v>
      </c>
      <c r="L60" s="315" t="str">
        <f t="shared" si="4"/>
        <v>TỐT</v>
      </c>
      <c r="M60" s="286"/>
    </row>
    <row r="61" spans="1:13" ht="21.75" customHeight="1">
      <c r="A61" s="280">
        <v>51</v>
      </c>
      <c r="B61" s="304">
        <v>1820214258</v>
      </c>
      <c r="C61" s="281" t="s">
        <v>2370</v>
      </c>
      <c r="D61" s="282" t="s">
        <v>1590</v>
      </c>
      <c r="E61" s="283" t="s">
        <v>1601</v>
      </c>
      <c r="F61" s="284" t="s">
        <v>2364</v>
      </c>
      <c r="G61" s="285">
        <v>91</v>
      </c>
      <c r="H61" s="315" t="str">
        <f t="shared" si="2"/>
        <v>X SẮC</v>
      </c>
      <c r="I61" s="285">
        <v>85</v>
      </c>
      <c r="J61" s="315" t="str">
        <f t="shared" si="3"/>
        <v>TỐT</v>
      </c>
      <c r="K61" s="285">
        <f t="shared" si="1"/>
        <v>88</v>
      </c>
      <c r="L61" s="315" t="str">
        <f t="shared" si="4"/>
        <v>TỐT</v>
      </c>
      <c r="M61" s="286"/>
    </row>
    <row r="62" spans="1:13" ht="21.75" customHeight="1">
      <c r="A62" s="280">
        <v>52</v>
      </c>
      <c r="B62" s="304">
        <v>1820214261</v>
      </c>
      <c r="C62" s="281" t="s">
        <v>2371</v>
      </c>
      <c r="D62" s="282" t="s">
        <v>1498</v>
      </c>
      <c r="E62" s="283" t="s">
        <v>2372</v>
      </c>
      <c r="F62" s="284" t="s">
        <v>2364</v>
      </c>
      <c r="G62" s="285">
        <v>88</v>
      </c>
      <c r="H62" s="315" t="str">
        <f t="shared" si="2"/>
        <v>TỐT</v>
      </c>
      <c r="I62" s="285">
        <v>85</v>
      </c>
      <c r="J62" s="315" t="str">
        <f t="shared" si="3"/>
        <v>TỐT</v>
      </c>
      <c r="K62" s="285">
        <f t="shared" si="1"/>
        <v>86.5</v>
      </c>
      <c r="L62" s="315" t="str">
        <f t="shared" si="4"/>
        <v>TỐT</v>
      </c>
      <c r="M62" s="286"/>
    </row>
    <row r="63" spans="1:13" ht="21.75" customHeight="1">
      <c r="A63" s="280">
        <v>53</v>
      </c>
      <c r="B63" s="304">
        <v>1820214862</v>
      </c>
      <c r="C63" s="281" t="s">
        <v>2373</v>
      </c>
      <c r="D63" s="282" t="s">
        <v>1480</v>
      </c>
      <c r="E63" s="283" t="s">
        <v>2325</v>
      </c>
      <c r="F63" s="284" t="s">
        <v>2364</v>
      </c>
      <c r="G63" s="285">
        <v>88</v>
      </c>
      <c r="H63" s="315" t="str">
        <f t="shared" si="2"/>
        <v>TỐT</v>
      </c>
      <c r="I63" s="285">
        <v>85</v>
      </c>
      <c r="J63" s="315" t="str">
        <f t="shared" si="3"/>
        <v>TỐT</v>
      </c>
      <c r="K63" s="285">
        <f t="shared" si="1"/>
        <v>86.5</v>
      </c>
      <c r="L63" s="315" t="str">
        <f t="shared" si="4"/>
        <v>TỐT</v>
      </c>
      <c r="M63" s="286"/>
    </row>
    <row r="64" spans="1:13" ht="21.75" customHeight="1">
      <c r="A64" s="280">
        <v>54</v>
      </c>
      <c r="B64" s="304">
        <v>1820214864</v>
      </c>
      <c r="C64" s="281" t="s">
        <v>2374</v>
      </c>
      <c r="D64" s="282" t="s">
        <v>1745</v>
      </c>
      <c r="E64" s="283" t="s">
        <v>1941</v>
      </c>
      <c r="F64" s="284" t="s">
        <v>2364</v>
      </c>
      <c r="G64" s="285">
        <v>81</v>
      </c>
      <c r="H64" s="315" t="str">
        <f t="shared" si="2"/>
        <v>TỐT</v>
      </c>
      <c r="I64" s="285">
        <v>88</v>
      </c>
      <c r="J64" s="315" t="str">
        <f t="shared" si="3"/>
        <v>TỐT</v>
      </c>
      <c r="K64" s="285">
        <f t="shared" si="1"/>
        <v>84.5</v>
      </c>
      <c r="L64" s="315" t="str">
        <f t="shared" si="4"/>
        <v>TỐT</v>
      </c>
      <c r="M64" s="286"/>
    </row>
    <row r="65" spans="1:13" ht="21.75" customHeight="1">
      <c r="A65" s="280">
        <v>55</v>
      </c>
      <c r="B65" s="304">
        <v>1820214866</v>
      </c>
      <c r="C65" s="281" t="s">
        <v>2375</v>
      </c>
      <c r="D65" s="282" t="s">
        <v>1987</v>
      </c>
      <c r="E65" s="283" t="s">
        <v>1621</v>
      </c>
      <c r="F65" s="284" t="s">
        <v>2364</v>
      </c>
      <c r="G65" s="285">
        <v>88</v>
      </c>
      <c r="H65" s="315" t="str">
        <f t="shared" si="2"/>
        <v>TỐT</v>
      </c>
      <c r="I65" s="285">
        <v>85</v>
      </c>
      <c r="J65" s="315" t="str">
        <f t="shared" si="3"/>
        <v>TỐT</v>
      </c>
      <c r="K65" s="285">
        <f t="shared" si="1"/>
        <v>86.5</v>
      </c>
      <c r="L65" s="315" t="str">
        <f t="shared" si="4"/>
        <v>TỐT</v>
      </c>
      <c r="M65" s="286"/>
    </row>
    <row r="66" spans="1:13" ht="21.75" customHeight="1">
      <c r="A66" s="280">
        <v>56</v>
      </c>
      <c r="B66" s="304">
        <v>1820215308</v>
      </c>
      <c r="C66" s="281" t="s">
        <v>2376</v>
      </c>
      <c r="D66" s="282" t="s">
        <v>1333</v>
      </c>
      <c r="E66" s="283" t="s">
        <v>1849</v>
      </c>
      <c r="F66" s="284" t="s">
        <v>2364</v>
      </c>
      <c r="G66" s="285">
        <v>90</v>
      </c>
      <c r="H66" s="315" t="str">
        <f t="shared" si="2"/>
        <v>X SẮC</v>
      </c>
      <c r="I66" s="285">
        <v>80</v>
      </c>
      <c r="J66" s="315" t="str">
        <f t="shared" si="3"/>
        <v>TỐT</v>
      </c>
      <c r="K66" s="285">
        <f t="shared" si="1"/>
        <v>85</v>
      </c>
      <c r="L66" s="315" t="str">
        <f t="shared" si="4"/>
        <v>TỐT</v>
      </c>
      <c r="M66" s="286"/>
    </row>
    <row r="67" spans="1:13" ht="21.75" customHeight="1">
      <c r="A67" s="280">
        <v>57</v>
      </c>
      <c r="B67" s="304">
        <v>1820215326</v>
      </c>
      <c r="C67" s="281" t="s">
        <v>2377</v>
      </c>
      <c r="D67" s="282" t="s">
        <v>1945</v>
      </c>
      <c r="E67" s="283" t="s">
        <v>2168</v>
      </c>
      <c r="F67" s="284" t="s">
        <v>2364</v>
      </c>
      <c r="G67" s="285">
        <v>78</v>
      </c>
      <c r="H67" s="315" t="str">
        <f t="shared" si="2"/>
        <v>KHÁ</v>
      </c>
      <c r="I67" s="285">
        <v>80</v>
      </c>
      <c r="J67" s="315" t="str">
        <f t="shared" si="3"/>
        <v>TỐT</v>
      </c>
      <c r="K67" s="285">
        <f t="shared" si="1"/>
        <v>79</v>
      </c>
      <c r="L67" s="315" t="str">
        <f t="shared" si="4"/>
        <v>KHÁ</v>
      </c>
      <c r="M67" s="286"/>
    </row>
    <row r="68" spans="1:13" ht="21.75" customHeight="1">
      <c r="A68" s="280">
        <v>58</v>
      </c>
      <c r="B68" s="304">
        <v>1820215331</v>
      </c>
      <c r="C68" s="281" t="s">
        <v>2378</v>
      </c>
      <c r="D68" s="282" t="s">
        <v>1937</v>
      </c>
      <c r="E68" s="283" t="s">
        <v>1413</v>
      </c>
      <c r="F68" s="284" t="s">
        <v>2364</v>
      </c>
      <c r="G68" s="285">
        <v>88</v>
      </c>
      <c r="H68" s="315" t="str">
        <f t="shared" si="2"/>
        <v>TỐT</v>
      </c>
      <c r="I68" s="285">
        <v>85</v>
      </c>
      <c r="J68" s="315" t="str">
        <f t="shared" si="3"/>
        <v>TỐT</v>
      </c>
      <c r="K68" s="285">
        <f t="shared" si="1"/>
        <v>86.5</v>
      </c>
      <c r="L68" s="315" t="str">
        <f t="shared" si="4"/>
        <v>TỐT</v>
      </c>
      <c r="M68" s="286"/>
    </row>
    <row r="69" spans="1:13" ht="21.75" customHeight="1">
      <c r="A69" s="280">
        <v>59</v>
      </c>
      <c r="B69" s="304">
        <v>1820215697</v>
      </c>
      <c r="C69" s="281" t="s">
        <v>2379</v>
      </c>
      <c r="D69" s="282" t="s">
        <v>1402</v>
      </c>
      <c r="E69" s="283" t="s">
        <v>2151</v>
      </c>
      <c r="F69" s="284" t="s">
        <v>2364</v>
      </c>
      <c r="G69" s="285">
        <v>88</v>
      </c>
      <c r="H69" s="315" t="str">
        <f t="shared" si="2"/>
        <v>TỐT</v>
      </c>
      <c r="I69" s="285">
        <v>88</v>
      </c>
      <c r="J69" s="315" t="str">
        <f t="shared" si="3"/>
        <v>TỐT</v>
      </c>
      <c r="K69" s="285">
        <f t="shared" si="1"/>
        <v>88</v>
      </c>
      <c r="L69" s="315" t="str">
        <f t="shared" si="4"/>
        <v>TỐT</v>
      </c>
      <c r="M69" s="286"/>
    </row>
    <row r="70" spans="1:13" ht="21.75" customHeight="1">
      <c r="A70" s="280">
        <v>60</v>
      </c>
      <c r="B70" s="304">
        <v>1820215699</v>
      </c>
      <c r="C70" s="281" t="s">
        <v>2041</v>
      </c>
      <c r="D70" s="282" t="s">
        <v>1947</v>
      </c>
      <c r="E70" s="283" t="s">
        <v>1687</v>
      </c>
      <c r="F70" s="284" t="s">
        <v>2364</v>
      </c>
      <c r="G70" s="285">
        <v>88</v>
      </c>
      <c r="H70" s="315" t="str">
        <f t="shared" si="2"/>
        <v>TỐT</v>
      </c>
      <c r="I70" s="285">
        <v>88</v>
      </c>
      <c r="J70" s="315" t="str">
        <f t="shared" si="3"/>
        <v>TỐT</v>
      </c>
      <c r="K70" s="285">
        <f t="shared" si="1"/>
        <v>88</v>
      </c>
      <c r="L70" s="315" t="str">
        <f t="shared" si="4"/>
        <v>TỐT</v>
      </c>
      <c r="M70" s="286"/>
    </row>
    <row r="71" spans="1:13" ht="21.75" customHeight="1">
      <c r="A71" s="280">
        <v>61</v>
      </c>
      <c r="B71" s="304">
        <v>1820216057</v>
      </c>
      <c r="C71" s="281" t="s">
        <v>2380</v>
      </c>
      <c r="D71" s="282" t="s">
        <v>1940</v>
      </c>
      <c r="E71" s="283" t="s">
        <v>1610</v>
      </c>
      <c r="F71" s="284" t="s">
        <v>2364</v>
      </c>
      <c r="G71" s="285">
        <v>78</v>
      </c>
      <c r="H71" s="315" t="str">
        <f t="shared" si="2"/>
        <v>KHÁ</v>
      </c>
      <c r="I71" s="285">
        <v>88</v>
      </c>
      <c r="J71" s="315" t="str">
        <f t="shared" si="3"/>
        <v>TỐT</v>
      </c>
      <c r="K71" s="285">
        <f t="shared" si="1"/>
        <v>83</v>
      </c>
      <c r="L71" s="315" t="str">
        <f t="shared" si="4"/>
        <v>TỐT</v>
      </c>
      <c r="M71" s="286"/>
    </row>
    <row r="72" spans="1:13" ht="21.75" customHeight="1">
      <c r="A72" s="280">
        <v>62</v>
      </c>
      <c r="B72" s="304">
        <v>1820216061</v>
      </c>
      <c r="C72" s="281" t="s">
        <v>2381</v>
      </c>
      <c r="D72" s="282" t="s">
        <v>1344</v>
      </c>
      <c r="E72" s="283" t="s">
        <v>1938</v>
      </c>
      <c r="F72" s="284" t="s">
        <v>2364</v>
      </c>
      <c r="G72" s="285">
        <v>88</v>
      </c>
      <c r="H72" s="315" t="str">
        <f t="shared" si="2"/>
        <v>TỐT</v>
      </c>
      <c r="I72" s="285">
        <v>0</v>
      </c>
      <c r="J72" s="315" t="str">
        <f t="shared" si="3"/>
        <v>KÉM</v>
      </c>
      <c r="K72" s="285">
        <f t="shared" si="1"/>
        <v>44</v>
      </c>
      <c r="L72" s="315" t="str">
        <f t="shared" si="4"/>
        <v>YẾU</v>
      </c>
      <c r="M72" s="286" t="s">
        <v>1954</v>
      </c>
    </row>
    <row r="73" spans="1:13" ht="21.75" customHeight="1">
      <c r="A73" s="280">
        <v>63</v>
      </c>
      <c r="B73" s="304">
        <v>1820216436</v>
      </c>
      <c r="C73" s="281" t="s">
        <v>2382</v>
      </c>
      <c r="D73" s="282" t="s">
        <v>1740</v>
      </c>
      <c r="E73" s="283" t="s">
        <v>1871</v>
      </c>
      <c r="F73" s="284" t="s">
        <v>2364</v>
      </c>
      <c r="G73" s="285">
        <v>88</v>
      </c>
      <c r="H73" s="315" t="str">
        <f t="shared" si="2"/>
        <v>TỐT</v>
      </c>
      <c r="I73" s="285">
        <v>85</v>
      </c>
      <c r="J73" s="315" t="str">
        <f t="shared" si="3"/>
        <v>TỐT</v>
      </c>
      <c r="K73" s="285">
        <f t="shared" si="1"/>
        <v>86.5</v>
      </c>
      <c r="L73" s="315" t="str">
        <f t="shared" si="4"/>
        <v>TỐT</v>
      </c>
      <c r="M73" s="286"/>
    </row>
    <row r="74" spans="1:13" ht="21.75" customHeight="1">
      <c r="A74" s="280">
        <v>64</v>
      </c>
      <c r="B74" s="304">
        <v>1821213620</v>
      </c>
      <c r="C74" s="281" t="s">
        <v>1669</v>
      </c>
      <c r="D74" s="282" t="s">
        <v>1513</v>
      </c>
      <c r="E74" s="283" t="s">
        <v>1991</v>
      </c>
      <c r="F74" s="284" t="s">
        <v>2364</v>
      </c>
      <c r="G74" s="285">
        <v>88</v>
      </c>
      <c r="H74" s="315" t="str">
        <f>IF(G74&gt;=90,"X SẮC",IF(G74&gt;=80,"TỐT",IF(G74&gt;=70,"KHÁ",IF(G74&gt;=60,"TB KHÁ",IF(G74&gt;=50,"T. BÌNH",IF(G74&gt;=40,"YẾU","KÉM"))))))</f>
        <v>TỐT</v>
      </c>
      <c r="I74" s="285">
        <v>85</v>
      </c>
      <c r="J74" s="315" t="str">
        <f t="shared" si="3"/>
        <v>TỐT</v>
      </c>
      <c r="K74" s="285">
        <f t="shared" si="1"/>
        <v>86.5</v>
      </c>
      <c r="L74" s="315" t="str">
        <f t="shared" si="4"/>
        <v>TỐT</v>
      </c>
      <c r="M74" s="286"/>
    </row>
    <row r="75" spans="1:13" ht="21.75" customHeight="1">
      <c r="A75" s="280">
        <v>65</v>
      </c>
      <c r="B75" s="304">
        <v>1821213621</v>
      </c>
      <c r="C75" s="281" t="s">
        <v>2472</v>
      </c>
      <c r="D75" s="282" t="s">
        <v>1330</v>
      </c>
      <c r="E75" s="283" t="s">
        <v>1544</v>
      </c>
      <c r="F75" s="284" t="s">
        <v>2364</v>
      </c>
      <c r="G75" s="285">
        <v>85</v>
      </c>
      <c r="H75" s="315" t="str">
        <f aca="true" t="shared" si="5" ref="H75:H91">IF(G75&gt;=90,"X SẮC",IF(G75&gt;=80,"TỐT",IF(G75&gt;=70,"KHÁ",IF(G75&gt;=60,"TB KHÁ",IF(G75&gt;=50,"T. BÌNH",IF(G75&gt;=40,"YẾU","KÉM"))))))</f>
        <v>TỐT</v>
      </c>
      <c r="I75" s="285">
        <v>85</v>
      </c>
      <c r="J75" s="315" t="str">
        <f t="shared" si="3"/>
        <v>TỐT</v>
      </c>
      <c r="K75" s="285">
        <f aca="true" t="shared" si="6" ref="K75:K91">(G75+I75)/2</f>
        <v>85</v>
      </c>
      <c r="L75" s="315" t="str">
        <f t="shared" si="4"/>
        <v>TỐT</v>
      </c>
      <c r="M75" s="286"/>
    </row>
    <row r="76" spans="1:13" ht="21.75" customHeight="1">
      <c r="A76" s="280">
        <v>66</v>
      </c>
      <c r="B76" s="304">
        <v>1821213625</v>
      </c>
      <c r="C76" s="281" t="s">
        <v>1797</v>
      </c>
      <c r="D76" s="282" t="s">
        <v>2383</v>
      </c>
      <c r="E76" s="283" t="s">
        <v>1397</v>
      </c>
      <c r="F76" s="284" t="s">
        <v>2364</v>
      </c>
      <c r="G76" s="285">
        <v>93</v>
      </c>
      <c r="H76" s="315" t="str">
        <f t="shared" si="5"/>
        <v>X SẮC</v>
      </c>
      <c r="I76" s="285">
        <v>90</v>
      </c>
      <c r="J76" s="315" t="str">
        <f t="shared" si="3"/>
        <v>X SẮC</v>
      </c>
      <c r="K76" s="285">
        <f t="shared" si="6"/>
        <v>91.5</v>
      </c>
      <c r="L76" s="315" t="str">
        <f t="shared" si="4"/>
        <v>X SẮC</v>
      </c>
      <c r="M76" s="286"/>
    </row>
    <row r="77" spans="1:13" ht="21.75" customHeight="1">
      <c r="A77" s="280">
        <v>67</v>
      </c>
      <c r="B77" s="304">
        <v>1821213628</v>
      </c>
      <c r="C77" s="281" t="s">
        <v>1470</v>
      </c>
      <c r="D77" s="282" t="s">
        <v>1536</v>
      </c>
      <c r="E77" s="283" t="s">
        <v>1350</v>
      </c>
      <c r="F77" s="284" t="s">
        <v>2364</v>
      </c>
      <c r="G77" s="285">
        <v>70</v>
      </c>
      <c r="H77" s="315" t="str">
        <f t="shared" si="5"/>
        <v>KHÁ</v>
      </c>
      <c r="I77" s="285">
        <v>80</v>
      </c>
      <c r="J77" s="315" t="str">
        <f t="shared" si="3"/>
        <v>TỐT</v>
      </c>
      <c r="K77" s="285">
        <f t="shared" si="6"/>
        <v>75</v>
      </c>
      <c r="L77" s="315" t="str">
        <f t="shared" si="4"/>
        <v>KHÁ</v>
      </c>
      <c r="M77" s="286"/>
    </row>
    <row r="78" spans="1:13" ht="21.75" customHeight="1">
      <c r="A78" s="280">
        <v>68</v>
      </c>
      <c r="B78" s="304">
        <v>1821213880</v>
      </c>
      <c r="C78" s="281" t="s">
        <v>1898</v>
      </c>
      <c r="D78" s="282" t="s">
        <v>2384</v>
      </c>
      <c r="E78" s="283" t="s">
        <v>1956</v>
      </c>
      <c r="F78" s="284" t="s">
        <v>2364</v>
      </c>
      <c r="G78" s="285">
        <v>88</v>
      </c>
      <c r="H78" s="315" t="str">
        <f t="shared" si="5"/>
        <v>TỐT</v>
      </c>
      <c r="I78" s="285">
        <v>88</v>
      </c>
      <c r="J78" s="315" t="str">
        <f t="shared" si="3"/>
        <v>TỐT</v>
      </c>
      <c r="K78" s="285">
        <f t="shared" si="6"/>
        <v>88</v>
      </c>
      <c r="L78" s="315" t="str">
        <f t="shared" si="4"/>
        <v>TỐT</v>
      </c>
      <c r="M78" s="286"/>
    </row>
    <row r="79" spans="1:13" ht="21.75" customHeight="1">
      <c r="A79" s="280">
        <v>69</v>
      </c>
      <c r="B79" s="304">
        <v>1821213883</v>
      </c>
      <c r="C79" s="281" t="s">
        <v>2385</v>
      </c>
      <c r="D79" s="282" t="s">
        <v>1443</v>
      </c>
      <c r="E79" s="283" t="s">
        <v>1345</v>
      </c>
      <c r="F79" s="284" t="s">
        <v>2364</v>
      </c>
      <c r="G79" s="285">
        <v>70</v>
      </c>
      <c r="H79" s="315" t="str">
        <f t="shared" si="5"/>
        <v>KHÁ</v>
      </c>
      <c r="I79" s="285">
        <v>0</v>
      </c>
      <c r="J79" s="315" t="str">
        <f t="shared" si="3"/>
        <v>KÉM</v>
      </c>
      <c r="K79" s="285">
        <f t="shared" si="6"/>
        <v>35</v>
      </c>
      <c r="L79" s="315" t="str">
        <f t="shared" si="4"/>
        <v>KÉM</v>
      </c>
      <c r="M79" s="286" t="s">
        <v>1954</v>
      </c>
    </row>
    <row r="80" spans="1:13" ht="21.75" customHeight="1">
      <c r="A80" s="280">
        <v>70</v>
      </c>
      <c r="B80" s="304">
        <v>1821214229</v>
      </c>
      <c r="C80" s="281" t="s">
        <v>1517</v>
      </c>
      <c r="D80" s="282" t="s">
        <v>1317</v>
      </c>
      <c r="E80" s="283" t="s">
        <v>1956</v>
      </c>
      <c r="F80" s="284" t="s">
        <v>2364</v>
      </c>
      <c r="G80" s="285">
        <v>72</v>
      </c>
      <c r="H80" s="315" t="str">
        <f t="shared" si="5"/>
        <v>KHÁ</v>
      </c>
      <c r="I80" s="285">
        <v>85</v>
      </c>
      <c r="J80" s="315" t="str">
        <f t="shared" si="3"/>
        <v>TỐT</v>
      </c>
      <c r="K80" s="285">
        <f t="shared" si="6"/>
        <v>78.5</v>
      </c>
      <c r="L80" s="315" t="str">
        <f t="shared" si="4"/>
        <v>KHÁ</v>
      </c>
      <c r="M80" s="286"/>
    </row>
    <row r="81" spans="1:13" ht="21.75" customHeight="1">
      <c r="A81" s="280">
        <v>71</v>
      </c>
      <c r="B81" s="304">
        <v>1821214247</v>
      </c>
      <c r="C81" s="281" t="s">
        <v>2386</v>
      </c>
      <c r="D81" s="282" t="s">
        <v>1307</v>
      </c>
      <c r="E81" s="283" t="s">
        <v>2151</v>
      </c>
      <c r="F81" s="284" t="s">
        <v>2364</v>
      </c>
      <c r="G81" s="285">
        <v>70</v>
      </c>
      <c r="H81" s="315" t="str">
        <f t="shared" si="5"/>
        <v>KHÁ</v>
      </c>
      <c r="I81" s="285">
        <v>80</v>
      </c>
      <c r="J81" s="315" t="str">
        <f t="shared" si="3"/>
        <v>TỐT</v>
      </c>
      <c r="K81" s="285">
        <f t="shared" si="6"/>
        <v>75</v>
      </c>
      <c r="L81" s="315" t="str">
        <f t="shared" si="4"/>
        <v>KHÁ</v>
      </c>
      <c r="M81" s="286"/>
    </row>
    <row r="82" spans="1:13" ht="21.75" customHeight="1">
      <c r="A82" s="280">
        <v>72</v>
      </c>
      <c r="B82" s="304">
        <v>1821214248</v>
      </c>
      <c r="C82" s="281" t="s">
        <v>2387</v>
      </c>
      <c r="D82" s="282" t="s">
        <v>2388</v>
      </c>
      <c r="E82" s="283" t="s">
        <v>2367</v>
      </c>
      <c r="F82" s="284" t="s">
        <v>2364</v>
      </c>
      <c r="G82" s="285">
        <v>75</v>
      </c>
      <c r="H82" s="315" t="str">
        <f t="shared" si="5"/>
        <v>KHÁ</v>
      </c>
      <c r="I82" s="285">
        <v>85</v>
      </c>
      <c r="J82" s="315" t="str">
        <f t="shared" si="3"/>
        <v>TỐT</v>
      </c>
      <c r="K82" s="285">
        <f t="shared" si="6"/>
        <v>80</v>
      </c>
      <c r="L82" s="315" t="str">
        <f t="shared" si="4"/>
        <v>TỐT</v>
      </c>
      <c r="M82" s="286"/>
    </row>
    <row r="83" spans="1:13" ht="21.75" customHeight="1">
      <c r="A83" s="280">
        <v>73</v>
      </c>
      <c r="B83" s="304">
        <v>1821214251</v>
      </c>
      <c r="C83" s="281" t="s">
        <v>2389</v>
      </c>
      <c r="D83" s="282" t="s">
        <v>1347</v>
      </c>
      <c r="E83" s="283" t="s">
        <v>2390</v>
      </c>
      <c r="F83" s="284" t="s">
        <v>2364</v>
      </c>
      <c r="G83" s="285">
        <v>0</v>
      </c>
      <c r="H83" s="315" t="str">
        <f t="shared" si="5"/>
        <v>KÉM</v>
      </c>
      <c r="I83" s="285">
        <v>0</v>
      </c>
      <c r="J83" s="315" t="str">
        <f t="shared" si="3"/>
        <v>KÉM</v>
      </c>
      <c r="K83" s="285">
        <f t="shared" si="6"/>
        <v>0</v>
      </c>
      <c r="L83" s="315" t="str">
        <f t="shared" si="4"/>
        <v>KÉM</v>
      </c>
      <c r="M83" s="286" t="s">
        <v>1954</v>
      </c>
    </row>
    <row r="84" spans="1:13" ht="21.75" customHeight="1">
      <c r="A84" s="280">
        <v>74</v>
      </c>
      <c r="B84" s="304">
        <v>1821214253</v>
      </c>
      <c r="C84" s="281" t="s">
        <v>1805</v>
      </c>
      <c r="D84" s="282" t="s">
        <v>1464</v>
      </c>
      <c r="E84" s="283" t="s">
        <v>1502</v>
      </c>
      <c r="F84" s="284" t="s">
        <v>2364</v>
      </c>
      <c r="G84" s="285">
        <v>80</v>
      </c>
      <c r="H84" s="315" t="str">
        <f t="shared" si="5"/>
        <v>TỐT</v>
      </c>
      <c r="I84" s="285">
        <v>85</v>
      </c>
      <c r="J84" s="315" t="str">
        <f t="shared" si="3"/>
        <v>TỐT</v>
      </c>
      <c r="K84" s="285">
        <f t="shared" si="6"/>
        <v>82.5</v>
      </c>
      <c r="L84" s="315" t="str">
        <f t="shared" si="4"/>
        <v>TỐT</v>
      </c>
      <c r="M84" s="286"/>
    </row>
    <row r="85" spans="1:13" ht="21.75" customHeight="1">
      <c r="A85" s="280">
        <v>75</v>
      </c>
      <c r="B85" s="304">
        <v>1821214255</v>
      </c>
      <c r="C85" s="281" t="s">
        <v>2391</v>
      </c>
      <c r="D85" s="282" t="s">
        <v>1344</v>
      </c>
      <c r="E85" s="283" t="s">
        <v>2392</v>
      </c>
      <c r="F85" s="284" t="s">
        <v>2364</v>
      </c>
      <c r="G85" s="285">
        <v>85</v>
      </c>
      <c r="H85" s="315" t="str">
        <f t="shared" si="5"/>
        <v>TỐT</v>
      </c>
      <c r="I85" s="285">
        <v>85</v>
      </c>
      <c r="J85" s="315" t="str">
        <f t="shared" si="3"/>
        <v>TỐT</v>
      </c>
      <c r="K85" s="285">
        <f t="shared" si="6"/>
        <v>85</v>
      </c>
      <c r="L85" s="315" t="str">
        <f t="shared" si="4"/>
        <v>TỐT</v>
      </c>
      <c r="M85" s="286"/>
    </row>
    <row r="86" spans="1:13" ht="21.75" customHeight="1">
      <c r="A86" s="280">
        <v>76</v>
      </c>
      <c r="B86" s="304">
        <v>1821214259</v>
      </c>
      <c r="C86" s="281" t="s">
        <v>2393</v>
      </c>
      <c r="D86" s="282" t="s">
        <v>1411</v>
      </c>
      <c r="E86" s="283" t="s">
        <v>1882</v>
      </c>
      <c r="F86" s="284" t="s">
        <v>2364</v>
      </c>
      <c r="G86" s="285">
        <v>88</v>
      </c>
      <c r="H86" s="315" t="str">
        <f t="shared" si="5"/>
        <v>TỐT</v>
      </c>
      <c r="I86" s="285">
        <v>83</v>
      </c>
      <c r="J86" s="315" t="str">
        <f t="shared" si="3"/>
        <v>TỐT</v>
      </c>
      <c r="K86" s="285">
        <f t="shared" si="6"/>
        <v>85.5</v>
      </c>
      <c r="L86" s="315" t="str">
        <f t="shared" si="4"/>
        <v>TỐT</v>
      </c>
      <c r="M86" s="286"/>
    </row>
    <row r="87" spans="1:13" ht="21.75" customHeight="1">
      <c r="A87" s="280">
        <v>77</v>
      </c>
      <c r="B87" s="304">
        <v>1821214856</v>
      </c>
      <c r="C87" s="281" t="s">
        <v>2394</v>
      </c>
      <c r="D87" s="282" t="s">
        <v>1426</v>
      </c>
      <c r="E87" s="283" t="s">
        <v>1598</v>
      </c>
      <c r="F87" s="284" t="s">
        <v>2364</v>
      </c>
      <c r="G87" s="285">
        <v>83</v>
      </c>
      <c r="H87" s="315" t="str">
        <f t="shared" si="5"/>
        <v>TỐT</v>
      </c>
      <c r="I87" s="285">
        <v>85</v>
      </c>
      <c r="J87" s="315" t="str">
        <f t="shared" si="3"/>
        <v>TỐT</v>
      </c>
      <c r="K87" s="285">
        <f t="shared" si="6"/>
        <v>84</v>
      </c>
      <c r="L87" s="315" t="str">
        <f t="shared" si="4"/>
        <v>TỐT</v>
      </c>
      <c r="M87" s="286"/>
    </row>
    <row r="88" spans="1:13" ht="21.75" customHeight="1">
      <c r="A88" s="280">
        <v>78</v>
      </c>
      <c r="B88" s="304">
        <v>1821214858</v>
      </c>
      <c r="C88" s="281" t="s">
        <v>2396</v>
      </c>
      <c r="D88" s="282" t="s">
        <v>1428</v>
      </c>
      <c r="E88" s="283" t="s">
        <v>2397</v>
      </c>
      <c r="F88" s="284" t="s">
        <v>2364</v>
      </c>
      <c r="G88" s="285">
        <v>98</v>
      </c>
      <c r="H88" s="315" t="str">
        <f t="shared" si="5"/>
        <v>X SẮC</v>
      </c>
      <c r="I88" s="285">
        <v>95</v>
      </c>
      <c r="J88" s="315" t="str">
        <f t="shared" si="3"/>
        <v>X SẮC</v>
      </c>
      <c r="K88" s="285">
        <f t="shared" si="6"/>
        <v>96.5</v>
      </c>
      <c r="L88" s="315" t="str">
        <f t="shared" si="4"/>
        <v>X SẮC</v>
      </c>
      <c r="M88" s="286"/>
    </row>
    <row r="89" spans="1:13" ht="21.75" customHeight="1">
      <c r="A89" s="280">
        <v>79</v>
      </c>
      <c r="B89" s="305">
        <v>1821214861</v>
      </c>
      <c r="C89" s="287" t="s">
        <v>2398</v>
      </c>
      <c r="D89" s="288" t="s">
        <v>1364</v>
      </c>
      <c r="E89" s="283" t="s">
        <v>153</v>
      </c>
      <c r="F89" s="284" t="s">
        <v>2364</v>
      </c>
      <c r="G89" s="285">
        <v>70</v>
      </c>
      <c r="H89" s="315" t="str">
        <f t="shared" si="5"/>
        <v>KHÁ</v>
      </c>
      <c r="I89" s="285">
        <v>0</v>
      </c>
      <c r="J89" s="315" t="str">
        <f t="shared" si="3"/>
        <v>KÉM</v>
      </c>
      <c r="K89" s="285">
        <f t="shared" si="6"/>
        <v>35</v>
      </c>
      <c r="L89" s="315" t="str">
        <f t="shared" si="4"/>
        <v>KÉM</v>
      </c>
      <c r="M89" s="286" t="s">
        <v>1954</v>
      </c>
    </row>
    <row r="90" spans="1:13" ht="21.75" customHeight="1">
      <c r="A90" s="280">
        <v>80</v>
      </c>
      <c r="B90" s="304">
        <v>1821214867</v>
      </c>
      <c r="C90" s="281" t="s">
        <v>2399</v>
      </c>
      <c r="D90" s="282" t="s">
        <v>1387</v>
      </c>
      <c r="E90" s="283" t="s">
        <v>2400</v>
      </c>
      <c r="F90" s="284" t="s">
        <v>2364</v>
      </c>
      <c r="G90" s="285">
        <v>83</v>
      </c>
      <c r="H90" s="315" t="str">
        <f t="shared" si="5"/>
        <v>TỐT</v>
      </c>
      <c r="I90" s="326">
        <v>85</v>
      </c>
      <c r="J90" s="327" t="str">
        <f t="shared" si="3"/>
        <v>TỐT</v>
      </c>
      <c r="K90" s="326">
        <f t="shared" si="6"/>
        <v>84</v>
      </c>
      <c r="L90" s="327" t="str">
        <f t="shared" si="4"/>
        <v>TỐT</v>
      </c>
      <c r="M90" s="286"/>
    </row>
    <row r="91" spans="1:13" ht="21.75" customHeight="1">
      <c r="A91" s="298">
        <v>81</v>
      </c>
      <c r="B91" s="307">
        <v>1821214868</v>
      </c>
      <c r="C91" s="299" t="s">
        <v>1314</v>
      </c>
      <c r="D91" s="300" t="s">
        <v>2129</v>
      </c>
      <c r="E91" s="301" t="s">
        <v>1350</v>
      </c>
      <c r="F91" s="302" t="s">
        <v>2364</v>
      </c>
      <c r="G91" s="296">
        <v>85</v>
      </c>
      <c r="H91" s="317" t="str">
        <f t="shared" si="5"/>
        <v>TỐT</v>
      </c>
      <c r="I91" s="296">
        <v>95</v>
      </c>
      <c r="J91" s="317" t="str">
        <f t="shared" si="3"/>
        <v>X SẮC</v>
      </c>
      <c r="K91" s="296">
        <f t="shared" si="6"/>
        <v>90</v>
      </c>
      <c r="L91" s="317" t="str">
        <f t="shared" si="4"/>
        <v>X SẮC</v>
      </c>
      <c r="M91" s="297"/>
    </row>
    <row r="92" spans="1:14" ht="11.25" customHeight="1">
      <c r="A92" s="318"/>
      <c r="B92" s="319"/>
      <c r="C92" s="319"/>
      <c r="D92" s="319"/>
      <c r="E92" s="319"/>
      <c r="F92" s="319"/>
      <c r="G92" s="320"/>
      <c r="H92" s="320"/>
      <c r="I92" s="320"/>
      <c r="J92" s="320"/>
      <c r="K92" s="320"/>
      <c r="L92" s="320"/>
      <c r="M92" s="320">
        <f>COUNTIF(M11:M91,"=NH")</f>
        <v>4</v>
      </c>
      <c r="N92" s="320">
        <f>COUNTIF(N11:N91,"=BL")</f>
        <v>1</v>
      </c>
    </row>
    <row r="93" spans="1:13" ht="16.5">
      <c r="A93" s="318"/>
      <c r="B93" s="318"/>
      <c r="C93" s="320"/>
      <c r="D93" s="320"/>
      <c r="E93" s="320"/>
      <c r="F93" s="320"/>
      <c r="G93" s="451" t="s">
        <v>2480</v>
      </c>
      <c r="H93" s="452"/>
      <c r="I93" s="453"/>
      <c r="J93" s="322"/>
      <c r="K93" s="451" t="s">
        <v>2482</v>
      </c>
      <c r="L93" s="452"/>
      <c r="M93" s="453"/>
    </row>
    <row r="94" spans="1:13" ht="16.5">
      <c r="A94" s="318"/>
      <c r="B94" s="318"/>
      <c r="C94" s="320"/>
      <c r="D94" s="320"/>
      <c r="E94" s="320"/>
      <c r="F94" s="320"/>
      <c r="G94" s="311" t="s">
        <v>2412</v>
      </c>
      <c r="H94" s="308" t="s">
        <v>2413</v>
      </c>
      <c r="I94" s="308" t="s">
        <v>4</v>
      </c>
      <c r="J94" s="309"/>
      <c r="K94" s="313" t="s">
        <v>2412</v>
      </c>
      <c r="L94" s="308" t="s">
        <v>2413</v>
      </c>
      <c r="M94" s="308" t="s">
        <v>4</v>
      </c>
    </row>
    <row r="95" spans="1:13" ht="15.75" customHeight="1">
      <c r="A95" s="318"/>
      <c r="B95" s="318"/>
      <c r="C95" s="320"/>
      <c r="D95" s="320"/>
      <c r="E95" s="320"/>
      <c r="F95" s="320"/>
      <c r="G95" s="311" t="s">
        <v>1522</v>
      </c>
      <c r="H95" s="308">
        <f aca="true" t="shared" si="7" ref="H95:H101">COUNTIF($J$11:$J$91,G95)</f>
        <v>26</v>
      </c>
      <c r="I95" s="312">
        <f>H95/$H$102</f>
        <v>0.32098765432098764</v>
      </c>
      <c r="J95" s="309"/>
      <c r="K95" s="313" t="s">
        <v>1522</v>
      </c>
      <c r="L95" s="308">
        <f aca="true" t="shared" si="8" ref="L95:L101">COUNTIF($L$11:$L$91,K95)</f>
        <v>23</v>
      </c>
      <c r="M95" s="312">
        <f>L95/$L$102</f>
        <v>0.2839506172839506</v>
      </c>
    </row>
    <row r="96" spans="1:13" ht="15.75" customHeight="1">
      <c r="A96" s="318"/>
      <c r="B96" s="318"/>
      <c r="C96" s="320"/>
      <c r="D96" s="320"/>
      <c r="E96" s="320"/>
      <c r="F96" s="320"/>
      <c r="G96" s="311" t="s">
        <v>1523</v>
      </c>
      <c r="H96" s="308">
        <f t="shared" si="7"/>
        <v>43</v>
      </c>
      <c r="I96" s="312">
        <f aca="true" t="shared" si="9" ref="I96:I102">H96/$H$102</f>
        <v>0.5308641975308642</v>
      </c>
      <c r="J96" s="309"/>
      <c r="K96" s="313" t="s">
        <v>1523</v>
      </c>
      <c r="L96" s="308">
        <f t="shared" si="8"/>
        <v>43</v>
      </c>
      <c r="M96" s="312">
        <f aca="true" t="shared" si="10" ref="M96:M102">L96/$L$102</f>
        <v>0.5308641975308642</v>
      </c>
    </row>
    <row r="97" spans="1:13" ht="15.75" customHeight="1">
      <c r="A97" s="318"/>
      <c r="B97" s="318"/>
      <c r="C97" s="320"/>
      <c r="D97" s="320"/>
      <c r="E97" s="320"/>
      <c r="F97" s="320"/>
      <c r="G97" s="311" t="s">
        <v>2414</v>
      </c>
      <c r="H97" s="308">
        <f t="shared" si="7"/>
        <v>2</v>
      </c>
      <c r="I97" s="312">
        <f t="shared" si="9"/>
        <v>0.024691358024691357</v>
      </c>
      <c r="J97" s="309"/>
      <c r="K97" s="313" t="s">
        <v>2414</v>
      </c>
      <c r="L97" s="308">
        <f t="shared" si="8"/>
        <v>5</v>
      </c>
      <c r="M97" s="312">
        <f t="shared" si="10"/>
        <v>0.06172839506172839</v>
      </c>
    </row>
    <row r="98" spans="1:13" ht="15.75" customHeight="1">
      <c r="A98" s="318"/>
      <c r="B98" s="318"/>
      <c r="C98" s="320"/>
      <c r="D98" s="320"/>
      <c r="E98" s="320"/>
      <c r="F98" s="320"/>
      <c r="G98" s="311" t="s">
        <v>2415</v>
      </c>
      <c r="H98" s="308">
        <f t="shared" si="7"/>
        <v>0</v>
      </c>
      <c r="I98" s="312">
        <f t="shared" si="9"/>
        <v>0</v>
      </c>
      <c r="J98" s="309"/>
      <c r="K98" s="313" t="s">
        <v>2415</v>
      </c>
      <c r="L98" s="308">
        <f t="shared" si="8"/>
        <v>0</v>
      </c>
      <c r="M98" s="312">
        <f t="shared" si="10"/>
        <v>0</v>
      </c>
    </row>
    <row r="99" spans="1:13" ht="15.75" customHeight="1">
      <c r="A99" s="318"/>
      <c r="B99" s="318"/>
      <c r="C99" s="320"/>
      <c r="D99" s="320"/>
      <c r="E99" s="320"/>
      <c r="F99" s="320"/>
      <c r="G99" s="311" t="s">
        <v>2416</v>
      </c>
      <c r="H99" s="308">
        <f t="shared" si="7"/>
        <v>0</v>
      </c>
      <c r="I99" s="312">
        <f t="shared" si="9"/>
        <v>0</v>
      </c>
      <c r="J99" s="309"/>
      <c r="K99" s="313" t="s">
        <v>2416</v>
      </c>
      <c r="L99" s="308">
        <f t="shared" si="8"/>
        <v>0</v>
      </c>
      <c r="M99" s="312">
        <f t="shared" si="10"/>
        <v>0</v>
      </c>
    </row>
    <row r="100" spans="1:13" ht="15.75" customHeight="1">
      <c r="A100" s="318"/>
      <c r="B100" s="318"/>
      <c r="C100" s="320"/>
      <c r="D100" s="320"/>
      <c r="E100" s="320"/>
      <c r="F100" s="320"/>
      <c r="G100" s="311" t="s">
        <v>2417</v>
      </c>
      <c r="H100" s="308">
        <f t="shared" si="7"/>
        <v>0</v>
      </c>
      <c r="I100" s="312">
        <f t="shared" si="9"/>
        <v>0</v>
      </c>
      <c r="J100" s="309"/>
      <c r="K100" s="313" t="s">
        <v>2481</v>
      </c>
      <c r="L100" s="308">
        <f t="shared" si="8"/>
        <v>4</v>
      </c>
      <c r="M100" s="312">
        <f t="shared" si="10"/>
        <v>0.04938271604938271</v>
      </c>
    </row>
    <row r="101" spans="1:13" ht="15.75" customHeight="1">
      <c r="A101" s="318"/>
      <c r="B101" s="318"/>
      <c r="C101" s="320"/>
      <c r="D101" s="320"/>
      <c r="E101" s="320"/>
      <c r="F101" s="320"/>
      <c r="G101" s="311" t="s">
        <v>2418</v>
      </c>
      <c r="H101" s="308">
        <f t="shared" si="7"/>
        <v>10</v>
      </c>
      <c r="I101" s="312">
        <f t="shared" si="9"/>
        <v>0.12345679012345678</v>
      </c>
      <c r="J101" s="309"/>
      <c r="K101" s="313" t="s">
        <v>2418</v>
      </c>
      <c r="L101" s="308">
        <f t="shared" si="8"/>
        <v>6</v>
      </c>
      <c r="M101" s="312">
        <f t="shared" si="10"/>
        <v>0.07407407407407407</v>
      </c>
    </row>
    <row r="102" spans="1:13" ht="15.75" customHeight="1">
      <c r="A102" s="318"/>
      <c r="B102" s="318"/>
      <c r="C102" s="320"/>
      <c r="D102" s="320"/>
      <c r="E102" s="320"/>
      <c r="F102" s="320"/>
      <c r="G102" s="311" t="s">
        <v>2419</v>
      </c>
      <c r="H102" s="308">
        <f>SUM(H95:H101)</f>
        <v>81</v>
      </c>
      <c r="I102" s="312">
        <f t="shared" si="9"/>
        <v>1</v>
      </c>
      <c r="J102" s="309"/>
      <c r="K102" s="313" t="s">
        <v>2419</v>
      </c>
      <c r="L102" s="308">
        <f>SUM(L95:L101)</f>
        <v>81</v>
      </c>
      <c r="M102" s="312">
        <f t="shared" si="10"/>
        <v>1</v>
      </c>
    </row>
    <row r="103" spans="2:13" s="5" customFormat="1" ht="16.5">
      <c r="B103" s="2"/>
      <c r="F103" s="454" t="s">
        <v>2494</v>
      </c>
      <c r="G103" s="454"/>
      <c r="H103" s="454"/>
      <c r="I103" s="454"/>
      <c r="J103" s="454"/>
      <c r="K103" s="454"/>
      <c r="L103" s="454"/>
      <c r="M103" s="454"/>
    </row>
    <row r="104" spans="1:14" s="7" customFormat="1" ht="16.5">
      <c r="A104" s="430" t="s">
        <v>5</v>
      </c>
      <c r="B104" s="430"/>
      <c r="C104" s="430"/>
      <c r="D104" s="430"/>
      <c r="E104" s="430"/>
      <c r="F104" s="430"/>
      <c r="G104" s="449" t="s">
        <v>2420</v>
      </c>
      <c r="H104" s="449"/>
      <c r="I104" s="449"/>
      <c r="J104" s="449"/>
      <c r="K104" s="449"/>
      <c r="L104" s="449"/>
      <c r="M104" s="449"/>
      <c r="N104" s="5"/>
    </row>
    <row r="105" spans="1:14" ht="16.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8" spans="1:13" ht="16.5">
      <c r="A108" s="430" t="s">
        <v>2463</v>
      </c>
      <c r="B108" s="430"/>
      <c r="C108" s="430"/>
      <c r="G108" s="449" t="s">
        <v>2462</v>
      </c>
      <c r="H108" s="449"/>
      <c r="I108" s="449"/>
      <c r="J108" s="449"/>
      <c r="K108" s="449"/>
      <c r="L108" s="449"/>
      <c r="M108" s="449"/>
    </row>
  </sheetData>
  <sheetProtection/>
  <mergeCells count="25">
    <mergeCell ref="A108:C108"/>
    <mergeCell ref="G108:M108"/>
    <mergeCell ref="A104:C104"/>
    <mergeCell ref="B9:B10"/>
    <mergeCell ref="D104:F104"/>
    <mergeCell ref="G104:M104"/>
    <mergeCell ref="M9:M10"/>
    <mergeCell ref="G9:H9"/>
    <mergeCell ref="F103:M103"/>
    <mergeCell ref="G93:I93"/>
    <mergeCell ref="A2:D2"/>
    <mergeCell ref="A3:D3"/>
    <mergeCell ref="A5:N5"/>
    <mergeCell ref="A6:N6"/>
    <mergeCell ref="E2:M2"/>
    <mergeCell ref="E3:M3"/>
    <mergeCell ref="K93:M93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G11:G91 I11:I91 K11:K91">
    <cfRule type="cellIs" priority="3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8"/>
  <sheetViews>
    <sheetView zoomScale="75" zoomScaleNormal="75" zoomScalePageLayoutView="0" workbookViewId="0" topLeftCell="A2">
      <selection activeCell="M72" sqref="M72"/>
    </sheetView>
  </sheetViews>
  <sheetFormatPr defaultColWidth="9.140625" defaultRowHeight="12.75"/>
  <cols>
    <col min="1" max="1" width="3.140625" style="2" customWidth="1"/>
    <col min="2" max="2" width="10.7109375" style="2" customWidth="1"/>
    <col min="3" max="3" width="15.28125" style="2" customWidth="1"/>
    <col min="4" max="4" width="8.140625" style="2" customWidth="1"/>
    <col min="5" max="5" width="9.421875" style="2" customWidth="1"/>
    <col min="6" max="6" width="10.421875" style="2" customWidth="1"/>
    <col min="7" max="7" width="7.140625" style="2" customWidth="1"/>
    <col min="8" max="8" width="4.8515625" style="2" customWidth="1"/>
    <col min="9" max="9" width="6.7109375" style="2" customWidth="1"/>
    <col min="10" max="10" width="5.57421875" style="2" customWidth="1"/>
    <col min="11" max="11" width="6.7109375" style="2" customWidth="1"/>
    <col min="12" max="12" width="5.57421875" style="2" customWidth="1"/>
    <col min="13" max="13" width="7.8515625" style="2" customWidth="1"/>
    <col min="14" max="14" width="10.28125" style="2" customWidth="1"/>
    <col min="15" max="15" width="28.140625" style="11" bestFit="1" customWidth="1"/>
    <col min="16" max="16" width="18.28125" style="11" bestFit="1" customWidth="1"/>
    <col min="17" max="17" width="14.421875" style="11" bestFit="1" customWidth="1"/>
    <col min="18" max="25" width="9.140625" style="11" customWidth="1"/>
    <col min="26" max="16384" width="9.140625" style="2" customWidth="1"/>
  </cols>
  <sheetData>
    <row r="1" ht="19.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5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2497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2498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5" s="5" customFormat="1" ht="66">
      <c r="A10" s="447"/>
      <c r="B10" s="450"/>
      <c r="C10" s="447"/>
      <c r="D10" s="447"/>
      <c r="E10" s="447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6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1" ht="24.75" customHeight="1">
      <c r="A11" s="273">
        <v>1</v>
      </c>
      <c r="B11" s="303">
        <v>1820233637</v>
      </c>
      <c r="C11" s="274" t="s">
        <v>2244</v>
      </c>
      <c r="D11" s="275" t="s">
        <v>1540</v>
      </c>
      <c r="E11" s="276" t="s">
        <v>1900</v>
      </c>
      <c r="F11" s="277" t="s">
        <v>2245</v>
      </c>
      <c r="G11" s="278">
        <v>92</v>
      </c>
      <c r="H11" s="314" t="str">
        <f aca="true" t="shared" si="0" ref="H11:H39">IF(G11&gt;=90,"X SẮC",IF(G11&gt;=80,"TỐT",IF(G11&gt;=70,"KHÁ",IF(G11&gt;=60,"TB KHÁ",IF(G11&gt;=50,"T. BÌNH",IF(G11&gt;=40,"YẾU","KÉM"))))))</f>
        <v>X SẮC</v>
      </c>
      <c r="I11" s="278">
        <v>84</v>
      </c>
      <c r="J11" s="314" t="str">
        <f aca="true" t="shared" si="1" ref="J11:L71">IF(I11&gt;=90,"X SẮC",IF(I11&gt;=80,"TỐT",IF(I11&gt;=70,"KHÁ",IF(I11&gt;=60,"TB KHÁ",IF(I11&gt;=50,"T. BÌNH",IF(I11&gt;=40,"YẾU","KÉM"))))))</f>
        <v>TỐT</v>
      </c>
      <c r="K11" s="278">
        <f>(G11+I11)/2</f>
        <v>88</v>
      </c>
      <c r="L11" s="314" t="str">
        <f t="shared" si="1"/>
        <v>TỐT</v>
      </c>
      <c r="M11" s="279"/>
      <c r="O11" s="127"/>
      <c r="P11" s="127"/>
      <c r="Q11" s="127"/>
      <c r="R11" s="127"/>
      <c r="S11" s="128"/>
      <c r="T11" s="28"/>
      <c r="U11" s="129"/>
    </row>
    <row r="12" spans="1:21" ht="24.75" customHeight="1">
      <c r="A12" s="280">
        <v>2</v>
      </c>
      <c r="B12" s="304">
        <v>1820243651</v>
      </c>
      <c r="C12" s="281" t="s">
        <v>2246</v>
      </c>
      <c r="D12" s="282" t="s">
        <v>1937</v>
      </c>
      <c r="E12" s="283" t="s">
        <v>1585</v>
      </c>
      <c r="F12" s="284" t="s">
        <v>2245</v>
      </c>
      <c r="G12" s="285">
        <v>95</v>
      </c>
      <c r="H12" s="315" t="str">
        <f t="shared" si="0"/>
        <v>X SẮC</v>
      </c>
      <c r="I12" s="285">
        <v>85</v>
      </c>
      <c r="J12" s="315" t="str">
        <f t="shared" si="1"/>
        <v>TỐT</v>
      </c>
      <c r="K12" s="285">
        <f aca="true" t="shared" si="2" ref="K12:K71">(G12+I12)/2</f>
        <v>90</v>
      </c>
      <c r="L12" s="315" t="str">
        <f t="shared" si="1"/>
        <v>X SẮC</v>
      </c>
      <c r="M12" s="286"/>
      <c r="O12" s="127"/>
      <c r="P12" s="127"/>
      <c r="Q12" s="127"/>
      <c r="R12" s="127"/>
      <c r="S12" s="128"/>
      <c r="T12" s="28"/>
      <c r="U12" s="129"/>
    </row>
    <row r="13" spans="1:21" ht="24.75" customHeight="1">
      <c r="A13" s="280">
        <v>3</v>
      </c>
      <c r="B13" s="304">
        <v>1820243652</v>
      </c>
      <c r="C13" s="281" t="s">
        <v>2247</v>
      </c>
      <c r="D13" s="282" t="s">
        <v>1958</v>
      </c>
      <c r="E13" s="283" t="s">
        <v>1931</v>
      </c>
      <c r="F13" s="284" t="s">
        <v>2245</v>
      </c>
      <c r="G13" s="285">
        <v>94</v>
      </c>
      <c r="H13" s="315" t="str">
        <f t="shared" si="0"/>
        <v>X SẮC</v>
      </c>
      <c r="I13" s="285">
        <v>85</v>
      </c>
      <c r="J13" s="315" t="str">
        <f t="shared" si="1"/>
        <v>TỐT</v>
      </c>
      <c r="K13" s="285">
        <f t="shared" si="2"/>
        <v>89.5</v>
      </c>
      <c r="L13" s="315" t="str">
        <f t="shared" si="1"/>
        <v>TỐT</v>
      </c>
      <c r="M13" s="286"/>
      <c r="O13" s="127"/>
      <c r="P13" s="127"/>
      <c r="Q13" s="127"/>
      <c r="R13" s="127"/>
      <c r="S13" s="128"/>
      <c r="T13" s="28"/>
      <c r="U13" s="129"/>
    </row>
    <row r="14" spans="1:21" ht="24.75" customHeight="1">
      <c r="A14" s="280">
        <v>4</v>
      </c>
      <c r="B14" s="304">
        <v>1820243653</v>
      </c>
      <c r="C14" s="281" t="s">
        <v>2248</v>
      </c>
      <c r="D14" s="282" t="s">
        <v>1643</v>
      </c>
      <c r="E14" s="283" t="s">
        <v>2249</v>
      </c>
      <c r="F14" s="284" t="s">
        <v>2245</v>
      </c>
      <c r="G14" s="285">
        <v>91</v>
      </c>
      <c r="H14" s="315" t="str">
        <f t="shared" si="0"/>
        <v>X SẮC</v>
      </c>
      <c r="I14" s="285">
        <v>92</v>
      </c>
      <c r="J14" s="315" t="str">
        <f t="shared" si="1"/>
        <v>X SẮC</v>
      </c>
      <c r="K14" s="285">
        <f t="shared" si="2"/>
        <v>91.5</v>
      </c>
      <c r="L14" s="315" t="str">
        <f t="shared" si="1"/>
        <v>X SẮC</v>
      </c>
      <c r="M14" s="286"/>
      <c r="O14" s="127"/>
      <c r="P14" s="127"/>
      <c r="Q14" s="127"/>
      <c r="R14" s="127"/>
      <c r="S14" s="128"/>
      <c r="T14" s="28"/>
      <c r="U14" s="129"/>
    </row>
    <row r="15" spans="1:21" ht="24.75" customHeight="1">
      <c r="A15" s="280">
        <v>5</v>
      </c>
      <c r="B15" s="304">
        <v>1820243889</v>
      </c>
      <c r="C15" s="281" t="s">
        <v>2250</v>
      </c>
      <c r="D15" s="282" t="s">
        <v>1947</v>
      </c>
      <c r="E15" s="283" t="s">
        <v>2113</v>
      </c>
      <c r="F15" s="284" t="s">
        <v>2245</v>
      </c>
      <c r="G15" s="285">
        <v>96</v>
      </c>
      <c r="H15" s="315" t="str">
        <f t="shared" si="0"/>
        <v>X SẮC</v>
      </c>
      <c r="I15" s="285">
        <v>85</v>
      </c>
      <c r="J15" s="315" t="str">
        <f t="shared" si="1"/>
        <v>TỐT</v>
      </c>
      <c r="K15" s="285">
        <f t="shared" si="2"/>
        <v>90.5</v>
      </c>
      <c r="L15" s="315" t="str">
        <f t="shared" si="1"/>
        <v>X SẮC</v>
      </c>
      <c r="M15" s="286"/>
      <c r="O15" s="127"/>
      <c r="P15" s="127"/>
      <c r="Q15" s="127"/>
      <c r="R15" s="127"/>
      <c r="S15" s="128"/>
      <c r="T15" s="28"/>
      <c r="U15" s="129"/>
    </row>
    <row r="16" spans="1:21" ht="24.75" customHeight="1">
      <c r="A16" s="280">
        <v>6</v>
      </c>
      <c r="B16" s="304">
        <v>1820243890</v>
      </c>
      <c r="C16" s="281" t="s">
        <v>2251</v>
      </c>
      <c r="D16" s="282" t="s">
        <v>1740</v>
      </c>
      <c r="E16" s="283" t="s">
        <v>2252</v>
      </c>
      <c r="F16" s="284" t="s">
        <v>2245</v>
      </c>
      <c r="G16" s="285">
        <v>95</v>
      </c>
      <c r="H16" s="315" t="str">
        <f t="shared" si="0"/>
        <v>X SẮC</v>
      </c>
      <c r="I16" s="285">
        <v>95</v>
      </c>
      <c r="J16" s="315" t="str">
        <f t="shared" si="1"/>
        <v>X SẮC</v>
      </c>
      <c r="K16" s="285">
        <f t="shared" si="2"/>
        <v>95</v>
      </c>
      <c r="L16" s="315" t="str">
        <f t="shared" si="1"/>
        <v>X SẮC</v>
      </c>
      <c r="M16" s="286"/>
      <c r="O16" s="127"/>
      <c r="P16" s="127"/>
      <c r="Q16" s="127"/>
      <c r="R16" s="127"/>
      <c r="S16" s="128"/>
      <c r="T16" s="28"/>
      <c r="U16" s="129"/>
    </row>
    <row r="17" spans="1:21" ht="24.75" customHeight="1">
      <c r="A17" s="280">
        <v>7</v>
      </c>
      <c r="B17" s="304">
        <v>1820243891</v>
      </c>
      <c r="C17" s="281" t="s">
        <v>1751</v>
      </c>
      <c r="D17" s="282" t="s">
        <v>2253</v>
      </c>
      <c r="E17" s="283" t="s">
        <v>2254</v>
      </c>
      <c r="F17" s="284" t="s">
        <v>2245</v>
      </c>
      <c r="G17" s="285">
        <v>88</v>
      </c>
      <c r="H17" s="315" t="str">
        <f t="shared" si="0"/>
        <v>TỐT</v>
      </c>
      <c r="I17" s="285">
        <v>90</v>
      </c>
      <c r="J17" s="315" t="str">
        <f t="shared" si="1"/>
        <v>X SẮC</v>
      </c>
      <c r="K17" s="285">
        <f t="shared" si="2"/>
        <v>89</v>
      </c>
      <c r="L17" s="315" t="str">
        <f t="shared" si="1"/>
        <v>TỐT</v>
      </c>
      <c r="M17" s="286"/>
      <c r="O17" s="127"/>
      <c r="P17" s="127"/>
      <c r="Q17" s="127"/>
      <c r="R17" s="127"/>
      <c r="S17" s="128"/>
      <c r="T17" s="28"/>
      <c r="U17" s="129"/>
    </row>
    <row r="18" spans="1:21" ht="24.75" customHeight="1">
      <c r="A18" s="280">
        <v>8</v>
      </c>
      <c r="B18" s="304">
        <v>1820244304</v>
      </c>
      <c r="C18" s="281" t="s">
        <v>2255</v>
      </c>
      <c r="D18" s="282" t="s">
        <v>1934</v>
      </c>
      <c r="E18" s="283" t="s">
        <v>2256</v>
      </c>
      <c r="F18" s="284" t="s">
        <v>2245</v>
      </c>
      <c r="G18" s="285">
        <v>91</v>
      </c>
      <c r="H18" s="315" t="str">
        <f t="shared" si="0"/>
        <v>X SẮC</v>
      </c>
      <c r="I18" s="285">
        <v>92</v>
      </c>
      <c r="J18" s="315" t="str">
        <f t="shared" si="1"/>
        <v>X SẮC</v>
      </c>
      <c r="K18" s="285">
        <f t="shared" si="2"/>
        <v>91.5</v>
      </c>
      <c r="L18" s="315" t="str">
        <f t="shared" si="1"/>
        <v>X SẮC</v>
      </c>
      <c r="M18" s="286"/>
      <c r="O18" s="127"/>
      <c r="P18" s="127"/>
      <c r="Q18" s="127"/>
      <c r="R18" s="127"/>
      <c r="S18" s="128"/>
      <c r="T18" s="28"/>
      <c r="U18" s="129"/>
    </row>
    <row r="19" spans="1:21" ht="24.75" customHeight="1">
      <c r="A19" s="280">
        <v>9</v>
      </c>
      <c r="B19" s="304">
        <v>1820245706</v>
      </c>
      <c r="C19" s="281" t="s">
        <v>2257</v>
      </c>
      <c r="D19" s="282" t="s">
        <v>1426</v>
      </c>
      <c r="E19" s="283" t="s">
        <v>2258</v>
      </c>
      <c r="F19" s="284" t="s">
        <v>2245</v>
      </c>
      <c r="G19" s="285">
        <v>91</v>
      </c>
      <c r="H19" s="315" t="str">
        <f t="shared" si="0"/>
        <v>X SẮC</v>
      </c>
      <c r="I19" s="285">
        <v>84</v>
      </c>
      <c r="J19" s="315" t="str">
        <f t="shared" si="1"/>
        <v>TỐT</v>
      </c>
      <c r="K19" s="285">
        <f t="shared" si="2"/>
        <v>87.5</v>
      </c>
      <c r="L19" s="315" t="str">
        <f t="shared" si="1"/>
        <v>TỐT</v>
      </c>
      <c r="M19" s="286"/>
      <c r="O19" s="127"/>
      <c r="P19" s="127"/>
      <c r="Q19" s="127"/>
      <c r="R19" s="127"/>
      <c r="S19" s="128"/>
      <c r="T19" s="28"/>
      <c r="U19" s="129"/>
    </row>
    <row r="20" spans="1:21" ht="24.75" customHeight="1">
      <c r="A20" s="280">
        <v>10</v>
      </c>
      <c r="B20" s="304">
        <v>1820245709</v>
      </c>
      <c r="C20" s="281" t="s">
        <v>1965</v>
      </c>
      <c r="D20" s="282" t="s">
        <v>1692</v>
      </c>
      <c r="E20" s="283" t="s">
        <v>1712</v>
      </c>
      <c r="F20" s="284" t="s">
        <v>2245</v>
      </c>
      <c r="G20" s="285">
        <v>97</v>
      </c>
      <c r="H20" s="315" t="str">
        <f t="shared" si="0"/>
        <v>X SẮC</v>
      </c>
      <c r="I20" s="285">
        <v>96</v>
      </c>
      <c r="J20" s="315" t="str">
        <f t="shared" si="1"/>
        <v>X SẮC</v>
      </c>
      <c r="K20" s="285">
        <f t="shared" si="2"/>
        <v>96.5</v>
      </c>
      <c r="L20" s="315" t="str">
        <f t="shared" si="1"/>
        <v>X SẮC</v>
      </c>
      <c r="M20" s="286"/>
      <c r="O20" s="127"/>
      <c r="P20" s="127"/>
      <c r="Q20" s="127"/>
      <c r="R20" s="127"/>
      <c r="S20" s="128"/>
      <c r="T20" s="28"/>
      <c r="U20" s="129"/>
    </row>
    <row r="21" spans="1:21" ht="24.75" customHeight="1">
      <c r="A21" s="280">
        <v>11</v>
      </c>
      <c r="B21" s="304">
        <v>1820245879</v>
      </c>
      <c r="C21" s="281" t="s">
        <v>2259</v>
      </c>
      <c r="D21" s="282" t="s">
        <v>1947</v>
      </c>
      <c r="E21" s="283" t="s">
        <v>943</v>
      </c>
      <c r="F21" s="284" t="s">
        <v>2245</v>
      </c>
      <c r="G21" s="285">
        <v>84</v>
      </c>
      <c r="H21" s="315" t="str">
        <f t="shared" si="0"/>
        <v>TỐT</v>
      </c>
      <c r="I21" s="285">
        <v>90</v>
      </c>
      <c r="J21" s="315" t="str">
        <f t="shared" si="1"/>
        <v>X SẮC</v>
      </c>
      <c r="K21" s="285">
        <f t="shared" si="2"/>
        <v>87</v>
      </c>
      <c r="L21" s="315" t="str">
        <f t="shared" si="1"/>
        <v>TỐT</v>
      </c>
      <c r="M21" s="286"/>
      <c r="O21" s="127"/>
      <c r="P21" s="127"/>
      <c r="Q21" s="127"/>
      <c r="R21" s="127"/>
      <c r="S21" s="128"/>
      <c r="T21" s="28"/>
      <c r="U21" s="129"/>
    </row>
    <row r="22" spans="1:21" ht="24.75" customHeight="1">
      <c r="A22" s="280">
        <v>12</v>
      </c>
      <c r="B22" s="304">
        <v>1820246067</v>
      </c>
      <c r="C22" s="281" t="s">
        <v>2260</v>
      </c>
      <c r="D22" s="282" t="s">
        <v>1947</v>
      </c>
      <c r="E22" s="283" t="s">
        <v>2261</v>
      </c>
      <c r="F22" s="284" t="s">
        <v>2245</v>
      </c>
      <c r="G22" s="285">
        <v>94</v>
      </c>
      <c r="H22" s="315" t="str">
        <f t="shared" si="0"/>
        <v>X SẮC</v>
      </c>
      <c r="I22" s="285">
        <v>90</v>
      </c>
      <c r="J22" s="315" t="str">
        <f t="shared" si="1"/>
        <v>X SẮC</v>
      </c>
      <c r="K22" s="285">
        <f t="shared" si="2"/>
        <v>92</v>
      </c>
      <c r="L22" s="315" t="str">
        <f t="shared" si="1"/>
        <v>X SẮC</v>
      </c>
      <c r="M22" s="286"/>
      <c r="O22" s="127"/>
      <c r="P22" s="127"/>
      <c r="Q22" s="127"/>
      <c r="R22" s="127"/>
      <c r="S22" s="128"/>
      <c r="T22" s="28"/>
      <c r="U22" s="129"/>
    </row>
    <row r="23" spans="1:21" ht="24.75" customHeight="1">
      <c r="A23" s="280">
        <v>13</v>
      </c>
      <c r="B23" s="304">
        <v>1820246224</v>
      </c>
      <c r="C23" s="281" t="s">
        <v>2262</v>
      </c>
      <c r="D23" s="282" t="s">
        <v>1947</v>
      </c>
      <c r="E23" s="283" t="s">
        <v>1997</v>
      </c>
      <c r="F23" s="284" t="s">
        <v>2245</v>
      </c>
      <c r="G23" s="285">
        <v>96</v>
      </c>
      <c r="H23" s="315" t="str">
        <f t="shared" si="0"/>
        <v>X SẮC</v>
      </c>
      <c r="I23" s="285">
        <v>91</v>
      </c>
      <c r="J23" s="315" t="str">
        <f t="shared" si="1"/>
        <v>X SẮC</v>
      </c>
      <c r="K23" s="285">
        <f t="shared" si="2"/>
        <v>93.5</v>
      </c>
      <c r="L23" s="315" t="str">
        <f t="shared" si="1"/>
        <v>X SẮC</v>
      </c>
      <c r="M23" s="286"/>
      <c r="O23" s="127"/>
      <c r="P23" s="127"/>
      <c r="Q23" s="127"/>
      <c r="R23" s="127"/>
      <c r="S23" s="128"/>
      <c r="T23" s="28"/>
      <c r="U23" s="129"/>
    </row>
    <row r="24" spans="1:21" ht="24.75" customHeight="1">
      <c r="A24" s="280">
        <v>14</v>
      </c>
      <c r="B24" s="304">
        <v>1820246225</v>
      </c>
      <c r="C24" s="281" t="s">
        <v>2263</v>
      </c>
      <c r="D24" s="282" t="s">
        <v>2264</v>
      </c>
      <c r="E24" s="283" t="s">
        <v>1957</v>
      </c>
      <c r="F24" s="284" t="s">
        <v>2245</v>
      </c>
      <c r="G24" s="285">
        <v>94</v>
      </c>
      <c r="H24" s="315" t="str">
        <f t="shared" si="0"/>
        <v>X SẮC</v>
      </c>
      <c r="I24" s="285">
        <v>0</v>
      </c>
      <c r="J24" s="315" t="str">
        <f t="shared" si="1"/>
        <v>KÉM</v>
      </c>
      <c r="K24" s="285">
        <f t="shared" si="2"/>
        <v>47</v>
      </c>
      <c r="L24" s="315" t="str">
        <f t="shared" si="1"/>
        <v>YẾU</v>
      </c>
      <c r="M24" s="286" t="s">
        <v>1954</v>
      </c>
      <c r="O24" s="127"/>
      <c r="P24" s="127"/>
      <c r="Q24" s="127"/>
      <c r="R24" s="127"/>
      <c r="S24" s="128"/>
      <c r="T24" s="28"/>
      <c r="U24" s="129"/>
    </row>
    <row r="25" spans="1:21" ht="24.75" customHeight="1">
      <c r="A25" s="280">
        <v>15</v>
      </c>
      <c r="B25" s="304">
        <v>1821243646</v>
      </c>
      <c r="C25" s="281" t="s">
        <v>2265</v>
      </c>
      <c r="D25" s="282" t="s">
        <v>1477</v>
      </c>
      <c r="E25" s="283" t="s">
        <v>1328</v>
      </c>
      <c r="F25" s="284" t="s">
        <v>2245</v>
      </c>
      <c r="G25" s="285">
        <v>94</v>
      </c>
      <c r="H25" s="315" t="str">
        <f t="shared" si="0"/>
        <v>X SẮC</v>
      </c>
      <c r="I25" s="285">
        <v>81</v>
      </c>
      <c r="J25" s="315" t="str">
        <f t="shared" si="1"/>
        <v>TỐT</v>
      </c>
      <c r="K25" s="285">
        <f t="shared" si="2"/>
        <v>87.5</v>
      </c>
      <c r="L25" s="315" t="str">
        <f t="shared" si="1"/>
        <v>TỐT</v>
      </c>
      <c r="M25" s="286"/>
      <c r="O25" s="127"/>
      <c r="P25" s="127"/>
      <c r="Q25" s="127"/>
      <c r="R25" s="127"/>
      <c r="S25" s="128"/>
      <c r="T25" s="28"/>
      <c r="U25" s="129"/>
    </row>
    <row r="26" spans="1:21" ht="24.75" customHeight="1">
      <c r="A26" s="280">
        <v>16</v>
      </c>
      <c r="B26" s="304">
        <v>1821243647</v>
      </c>
      <c r="C26" s="281" t="s">
        <v>2069</v>
      </c>
      <c r="D26" s="282" t="s">
        <v>2266</v>
      </c>
      <c r="E26" s="283" t="s">
        <v>1991</v>
      </c>
      <c r="F26" s="284" t="s">
        <v>2245</v>
      </c>
      <c r="G26" s="285">
        <v>84</v>
      </c>
      <c r="H26" s="315" t="str">
        <f t="shared" si="0"/>
        <v>TỐT</v>
      </c>
      <c r="I26" s="285">
        <v>90</v>
      </c>
      <c r="J26" s="315" t="str">
        <f t="shared" si="1"/>
        <v>X SẮC</v>
      </c>
      <c r="K26" s="285">
        <f t="shared" si="2"/>
        <v>87</v>
      </c>
      <c r="L26" s="315" t="str">
        <f t="shared" si="1"/>
        <v>TỐT</v>
      </c>
      <c r="M26" s="286"/>
      <c r="O26" s="127"/>
      <c r="P26" s="127"/>
      <c r="Q26" s="127"/>
      <c r="R26" s="127"/>
      <c r="S26" s="128"/>
      <c r="T26" s="28"/>
      <c r="U26" s="129"/>
    </row>
    <row r="27" spans="1:21" ht="24.75" customHeight="1">
      <c r="A27" s="280">
        <v>17</v>
      </c>
      <c r="B27" s="304">
        <v>1821243648</v>
      </c>
      <c r="C27" s="281" t="s">
        <v>2267</v>
      </c>
      <c r="D27" s="282" t="s">
        <v>1330</v>
      </c>
      <c r="E27" s="283" t="s">
        <v>1466</v>
      </c>
      <c r="F27" s="284" t="s">
        <v>2245</v>
      </c>
      <c r="G27" s="285">
        <v>85</v>
      </c>
      <c r="H27" s="315" t="str">
        <f t="shared" si="0"/>
        <v>TỐT</v>
      </c>
      <c r="I27" s="285">
        <v>91</v>
      </c>
      <c r="J27" s="315" t="str">
        <f t="shared" si="1"/>
        <v>X SẮC</v>
      </c>
      <c r="K27" s="285">
        <f t="shared" si="2"/>
        <v>88</v>
      </c>
      <c r="L27" s="315" t="str">
        <f t="shared" si="1"/>
        <v>TỐT</v>
      </c>
      <c r="M27" s="286"/>
      <c r="O27" s="127"/>
      <c r="P27" s="127"/>
      <c r="Q27" s="127"/>
      <c r="R27" s="127"/>
      <c r="S27" s="128"/>
      <c r="T27" s="28"/>
      <c r="U27" s="129"/>
    </row>
    <row r="28" spans="1:21" ht="24.75" customHeight="1">
      <c r="A28" s="280">
        <v>18</v>
      </c>
      <c r="B28" s="304">
        <v>1821243649</v>
      </c>
      <c r="C28" s="281" t="s">
        <v>2268</v>
      </c>
      <c r="D28" s="282" t="s">
        <v>1536</v>
      </c>
      <c r="E28" s="283" t="s">
        <v>2269</v>
      </c>
      <c r="F28" s="284" t="s">
        <v>2245</v>
      </c>
      <c r="G28" s="285">
        <v>93</v>
      </c>
      <c r="H28" s="315" t="str">
        <f t="shared" si="0"/>
        <v>X SẮC</v>
      </c>
      <c r="I28" s="285">
        <v>83</v>
      </c>
      <c r="J28" s="315" t="str">
        <f t="shared" si="1"/>
        <v>TỐT</v>
      </c>
      <c r="K28" s="285">
        <f t="shared" si="2"/>
        <v>88</v>
      </c>
      <c r="L28" s="315" t="str">
        <f t="shared" si="1"/>
        <v>TỐT</v>
      </c>
      <c r="M28" s="286"/>
      <c r="O28" s="127"/>
      <c r="P28" s="127"/>
      <c r="Q28" s="127"/>
      <c r="R28" s="127"/>
      <c r="S28" s="128"/>
      <c r="T28" s="28"/>
      <c r="U28" s="129"/>
    </row>
    <row r="29" spans="1:21" ht="24.75" customHeight="1">
      <c r="A29" s="280">
        <v>19</v>
      </c>
      <c r="B29" s="304">
        <v>1821243892</v>
      </c>
      <c r="C29" s="281" t="s">
        <v>2270</v>
      </c>
      <c r="D29" s="282" t="s">
        <v>1384</v>
      </c>
      <c r="E29" s="283" t="s">
        <v>145</v>
      </c>
      <c r="F29" s="284" t="s">
        <v>2245</v>
      </c>
      <c r="G29" s="285">
        <v>97</v>
      </c>
      <c r="H29" s="315" t="str">
        <f t="shared" si="0"/>
        <v>X SẮC</v>
      </c>
      <c r="I29" s="285">
        <v>100</v>
      </c>
      <c r="J29" s="315" t="str">
        <f t="shared" si="1"/>
        <v>X SẮC</v>
      </c>
      <c r="K29" s="285">
        <f t="shared" si="2"/>
        <v>98.5</v>
      </c>
      <c r="L29" s="315" t="str">
        <f t="shared" si="1"/>
        <v>X SẮC</v>
      </c>
      <c r="M29" s="286"/>
      <c r="O29" s="127"/>
      <c r="P29" s="127"/>
      <c r="Q29" s="127"/>
      <c r="R29" s="127"/>
      <c r="S29" s="128"/>
      <c r="T29" s="28"/>
      <c r="U29" s="129"/>
    </row>
    <row r="30" spans="1:21" ht="24.75" customHeight="1">
      <c r="A30" s="280">
        <v>20</v>
      </c>
      <c r="B30" s="304">
        <v>1821244300</v>
      </c>
      <c r="C30" s="281" t="s">
        <v>2271</v>
      </c>
      <c r="D30" s="282" t="s">
        <v>1457</v>
      </c>
      <c r="E30" s="283" t="s">
        <v>1305</v>
      </c>
      <c r="F30" s="284" t="s">
        <v>2245</v>
      </c>
      <c r="G30" s="285">
        <v>93</v>
      </c>
      <c r="H30" s="315" t="str">
        <f t="shared" si="0"/>
        <v>X SẮC</v>
      </c>
      <c r="I30" s="285">
        <v>83</v>
      </c>
      <c r="J30" s="315" t="str">
        <f t="shared" si="1"/>
        <v>TỐT</v>
      </c>
      <c r="K30" s="285">
        <f t="shared" si="2"/>
        <v>88</v>
      </c>
      <c r="L30" s="315" t="str">
        <f t="shared" si="1"/>
        <v>TỐT</v>
      </c>
      <c r="M30" s="286"/>
      <c r="O30" s="127"/>
      <c r="P30" s="127"/>
      <c r="Q30" s="127"/>
      <c r="R30" s="127"/>
      <c r="S30" s="128"/>
      <c r="T30" s="28"/>
      <c r="U30" s="129"/>
    </row>
    <row r="31" spans="1:21" ht="24.75" customHeight="1">
      <c r="A31" s="280">
        <v>21</v>
      </c>
      <c r="B31" s="304">
        <v>1821244302</v>
      </c>
      <c r="C31" s="281" t="s">
        <v>2272</v>
      </c>
      <c r="D31" s="282" t="s">
        <v>1347</v>
      </c>
      <c r="E31" s="283" t="s">
        <v>1325</v>
      </c>
      <c r="F31" s="284" t="s">
        <v>2245</v>
      </c>
      <c r="G31" s="285">
        <v>80</v>
      </c>
      <c r="H31" s="315" t="str">
        <f t="shared" si="0"/>
        <v>TỐT</v>
      </c>
      <c r="I31" s="285">
        <v>81</v>
      </c>
      <c r="J31" s="315" t="str">
        <f t="shared" si="1"/>
        <v>TỐT</v>
      </c>
      <c r="K31" s="285">
        <f t="shared" si="2"/>
        <v>80.5</v>
      </c>
      <c r="L31" s="315" t="str">
        <f t="shared" si="1"/>
        <v>TỐT</v>
      </c>
      <c r="M31" s="286"/>
      <c r="O31" s="127"/>
      <c r="P31" s="127"/>
      <c r="Q31" s="127"/>
      <c r="R31" s="127"/>
      <c r="S31" s="128"/>
      <c r="T31" s="28"/>
      <c r="U31" s="129"/>
    </row>
    <row r="32" spans="1:21" ht="24.75" customHeight="1">
      <c r="A32" s="280">
        <v>22</v>
      </c>
      <c r="B32" s="304">
        <v>1821244303</v>
      </c>
      <c r="C32" s="281" t="s">
        <v>2271</v>
      </c>
      <c r="D32" s="282" t="s">
        <v>1529</v>
      </c>
      <c r="E32" s="283" t="s">
        <v>1407</v>
      </c>
      <c r="F32" s="284" t="s">
        <v>2245</v>
      </c>
      <c r="G32" s="285">
        <v>95</v>
      </c>
      <c r="H32" s="315" t="str">
        <f t="shared" si="0"/>
        <v>X SẮC</v>
      </c>
      <c r="I32" s="285">
        <v>95</v>
      </c>
      <c r="J32" s="315" t="str">
        <f t="shared" si="1"/>
        <v>X SẮC</v>
      </c>
      <c r="K32" s="285">
        <f t="shared" si="2"/>
        <v>95</v>
      </c>
      <c r="L32" s="315" t="str">
        <f t="shared" si="1"/>
        <v>X SẮC</v>
      </c>
      <c r="M32" s="286"/>
      <c r="O32" s="127"/>
      <c r="P32" s="127"/>
      <c r="Q32" s="127"/>
      <c r="R32" s="127"/>
      <c r="S32" s="128"/>
      <c r="T32" s="28"/>
      <c r="U32" s="129"/>
    </row>
    <row r="33" spans="1:21" ht="24.75" customHeight="1">
      <c r="A33" s="280">
        <v>23</v>
      </c>
      <c r="B33" s="304">
        <v>1821244305</v>
      </c>
      <c r="C33" s="281" t="s">
        <v>2273</v>
      </c>
      <c r="D33" s="282" t="s">
        <v>2274</v>
      </c>
      <c r="E33" s="283" t="s">
        <v>2011</v>
      </c>
      <c r="F33" s="284" t="s">
        <v>2245</v>
      </c>
      <c r="G33" s="285">
        <v>83</v>
      </c>
      <c r="H33" s="315" t="str">
        <f t="shared" si="0"/>
        <v>TỐT</v>
      </c>
      <c r="I33" s="285">
        <v>80</v>
      </c>
      <c r="J33" s="315" t="str">
        <f t="shared" si="1"/>
        <v>TỐT</v>
      </c>
      <c r="K33" s="285">
        <f t="shared" si="2"/>
        <v>81.5</v>
      </c>
      <c r="L33" s="315" t="str">
        <f t="shared" si="1"/>
        <v>TỐT</v>
      </c>
      <c r="M33" s="286"/>
      <c r="O33" s="127"/>
      <c r="P33" s="127"/>
      <c r="Q33" s="127"/>
      <c r="R33" s="127"/>
      <c r="S33" s="128"/>
      <c r="T33" s="28"/>
      <c r="U33" s="129"/>
    </row>
    <row r="34" spans="1:21" ht="24.75" customHeight="1">
      <c r="A34" s="280">
        <v>24</v>
      </c>
      <c r="B34" s="304">
        <v>1821244306</v>
      </c>
      <c r="C34" s="281" t="s">
        <v>2275</v>
      </c>
      <c r="D34" s="282" t="s">
        <v>1324</v>
      </c>
      <c r="E34" s="283" t="s">
        <v>2009</v>
      </c>
      <c r="F34" s="284" t="s">
        <v>2245</v>
      </c>
      <c r="G34" s="285">
        <v>91</v>
      </c>
      <c r="H34" s="315" t="str">
        <f t="shared" si="0"/>
        <v>X SẮC</v>
      </c>
      <c r="I34" s="285">
        <v>81</v>
      </c>
      <c r="J34" s="315" t="str">
        <f t="shared" si="1"/>
        <v>TỐT</v>
      </c>
      <c r="K34" s="285">
        <f t="shared" si="2"/>
        <v>86</v>
      </c>
      <c r="L34" s="315" t="str">
        <f t="shared" si="1"/>
        <v>TỐT</v>
      </c>
      <c r="M34" s="286"/>
      <c r="O34" s="127"/>
      <c r="P34" s="127"/>
      <c r="Q34" s="127"/>
      <c r="R34" s="127"/>
      <c r="S34" s="128"/>
      <c r="T34" s="28"/>
      <c r="U34" s="129"/>
    </row>
    <row r="35" spans="1:21" ht="24.75" customHeight="1">
      <c r="A35" s="280">
        <v>25</v>
      </c>
      <c r="B35" s="304">
        <v>1821244311</v>
      </c>
      <c r="C35" s="281" t="s">
        <v>1386</v>
      </c>
      <c r="D35" s="282" t="s">
        <v>1352</v>
      </c>
      <c r="E35" s="283" t="s">
        <v>1981</v>
      </c>
      <c r="F35" s="284" t="s">
        <v>2245</v>
      </c>
      <c r="G35" s="285">
        <v>96</v>
      </c>
      <c r="H35" s="315" t="str">
        <f t="shared" si="0"/>
        <v>X SẮC</v>
      </c>
      <c r="I35" s="285">
        <v>87</v>
      </c>
      <c r="J35" s="315" t="str">
        <f t="shared" si="1"/>
        <v>TỐT</v>
      </c>
      <c r="K35" s="285">
        <f t="shared" si="2"/>
        <v>91.5</v>
      </c>
      <c r="L35" s="315" t="str">
        <f t="shared" si="1"/>
        <v>X SẮC</v>
      </c>
      <c r="M35" s="286"/>
      <c r="O35" s="127"/>
      <c r="P35" s="127"/>
      <c r="Q35" s="127"/>
      <c r="R35" s="127"/>
      <c r="S35" s="128"/>
      <c r="T35" s="28"/>
      <c r="U35" s="129"/>
    </row>
    <row r="36" spans="1:21" ht="24.75" customHeight="1">
      <c r="A36" s="280">
        <v>26</v>
      </c>
      <c r="B36" s="304">
        <v>1821244312</v>
      </c>
      <c r="C36" s="281" t="s">
        <v>2276</v>
      </c>
      <c r="D36" s="282" t="s">
        <v>1605</v>
      </c>
      <c r="E36" s="283" t="s">
        <v>2186</v>
      </c>
      <c r="F36" s="284" t="s">
        <v>2245</v>
      </c>
      <c r="G36" s="285">
        <v>93</v>
      </c>
      <c r="H36" s="315" t="str">
        <f t="shared" si="0"/>
        <v>X SẮC</v>
      </c>
      <c r="I36" s="285">
        <v>90</v>
      </c>
      <c r="J36" s="315" t="str">
        <f t="shared" si="1"/>
        <v>X SẮC</v>
      </c>
      <c r="K36" s="285">
        <f t="shared" si="2"/>
        <v>91.5</v>
      </c>
      <c r="L36" s="315" t="str">
        <f t="shared" si="1"/>
        <v>X SẮC</v>
      </c>
      <c r="M36" s="286"/>
      <c r="O36" s="127"/>
      <c r="P36" s="127"/>
      <c r="Q36" s="127"/>
      <c r="R36" s="127"/>
      <c r="S36" s="128"/>
      <c r="T36" s="28"/>
      <c r="U36" s="129"/>
    </row>
    <row r="37" spans="1:21" ht="24.75" customHeight="1">
      <c r="A37" s="280">
        <v>27</v>
      </c>
      <c r="B37" s="304">
        <v>1821244314</v>
      </c>
      <c r="C37" s="281" t="s">
        <v>1827</v>
      </c>
      <c r="D37" s="282" t="s">
        <v>1347</v>
      </c>
      <c r="E37" s="283" t="s">
        <v>1985</v>
      </c>
      <c r="F37" s="284" t="s">
        <v>2245</v>
      </c>
      <c r="G37" s="285">
        <v>92</v>
      </c>
      <c r="H37" s="315" t="str">
        <f t="shared" si="0"/>
        <v>X SẮC</v>
      </c>
      <c r="I37" s="285">
        <v>90</v>
      </c>
      <c r="J37" s="315" t="str">
        <f t="shared" si="1"/>
        <v>X SẮC</v>
      </c>
      <c r="K37" s="285">
        <f t="shared" si="2"/>
        <v>91</v>
      </c>
      <c r="L37" s="315" t="str">
        <f t="shared" si="1"/>
        <v>X SẮC</v>
      </c>
      <c r="M37" s="286"/>
      <c r="O37" s="127"/>
      <c r="P37" s="127"/>
      <c r="Q37" s="127"/>
      <c r="R37" s="127"/>
      <c r="S37" s="128"/>
      <c r="T37" s="28"/>
      <c r="U37" s="129"/>
    </row>
    <row r="38" spans="1:21" ht="24.75" customHeight="1">
      <c r="A38" s="280">
        <v>28</v>
      </c>
      <c r="B38" s="304">
        <v>1821244316</v>
      </c>
      <c r="C38" s="287" t="s">
        <v>2277</v>
      </c>
      <c r="D38" s="288" t="s">
        <v>1798</v>
      </c>
      <c r="E38" s="283" t="s">
        <v>2278</v>
      </c>
      <c r="F38" s="284" t="s">
        <v>2245</v>
      </c>
      <c r="G38" s="285">
        <v>0</v>
      </c>
      <c r="H38" s="315" t="str">
        <f t="shared" si="0"/>
        <v>KÉM</v>
      </c>
      <c r="I38" s="285">
        <v>0</v>
      </c>
      <c r="J38" s="315" t="str">
        <f t="shared" si="1"/>
        <v>KÉM</v>
      </c>
      <c r="K38" s="285">
        <f t="shared" si="2"/>
        <v>0</v>
      </c>
      <c r="L38" s="315" t="str">
        <f t="shared" si="1"/>
        <v>KÉM</v>
      </c>
      <c r="M38" s="286" t="s">
        <v>1954</v>
      </c>
      <c r="O38" s="127" t="s">
        <v>2467</v>
      </c>
      <c r="P38" s="127"/>
      <c r="Q38" s="127"/>
      <c r="R38" s="127"/>
      <c r="S38" s="128"/>
      <c r="T38" s="28"/>
      <c r="U38" s="129"/>
    </row>
    <row r="39" spans="1:13" ht="24.75" customHeight="1">
      <c r="A39" s="280">
        <v>29</v>
      </c>
      <c r="B39" s="304">
        <v>1821244897</v>
      </c>
      <c r="C39" s="281" t="s">
        <v>2232</v>
      </c>
      <c r="D39" s="282" t="s">
        <v>2279</v>
      </c>
      <c r="E39" s="283" t="s">
        <v>1561</v>
      </c>
      <c r="F39" s="284" t="s">
        <v>2245</v>
      </c>
      <c r="G39" s="285">
        <v>96</v>
      </c>
      <c r="H39" s="315" t="str">
        <f t="shared" si="0"/>
        <v>X SẮC</v>
      </c>
      <c r="I39" s="285">
        <v>92</v>
      </c>
      <c r="J39" s="315" t="str">
        <f t="shared" si="1"/>
        <v>X SẮC</v>
      </c>
      <c r="K39" s="285">
        <f t="shared" si="2"/>
        <v>94</v>
      </c>
      <c r="L39" s="315" t="str">
        <f t="shared" si="1"/>
        <v>X SẮC</v>
      </c>
      <c r="M39" s="286"/>
    </row>
    <row r="40" spans="1:13" ht="24.75" customHeight="1">
      <c r="A40" s="280">
        <v>30</v>
      </c>
      <c r="B40" s="304">
        <v>1821244903</v>
      </c>
      <c r="C40" s="281" t="s">
        <v>1726</v>
      </c>
      <c r="D40" s="282" t="s">
        <v>1798</v>
      </c>
      <c r="E40" s="283" t="s">
        <v>2012</v>
      </c>
      <c r="F40" s="284" t="s">
        <v>2281</v>
      </c>
      <c r="G40" s="285">
        <v>90</v>
      </c>
      <c r="H40" s="315" t="str">
        <f aca="true" t="shared" si="3" ref="H40:H71">IF(G40&gt;=90,"X SẮC",IF(G40&gt;=80,"TỐT",IF(G40&gt;=70,"KHÁ",IF(G40&gt;=60,"TB KHÁ",IF(G40&gt;=50,"T. BÌNH",IF(G40&gt;=40,"YẾU","KÉM"))))))</f>
        <v>X SẮC</v>
      </c>
      <c r="I40" s="285">
        <v>80</v>
      </c>
      <c r="J40" s="315" t="str">
        <f t="shared" si="1"/>
        <v>TỐT</v>
      </c>
      <c r="K40" s="285">
        <f t="shared" si="2"/>
        <v>85</v>
      </c>
      <c r="L40" s="315" t="str">
        <f t="shared" si="1"/>
        <v>TỐT</v>
      </c>
      <c r="M40" s="286"/>
    </row>
    <row r="41" spans="1:16" ht="24.75" customHeight="1">
      <c r="A41" s="280">
        <v>31</v>
      </c>
      <c r="B41" s="304">
        <v>172146433</v>
      </c>
      <c r="C41" s="281" t="s">
        <v>2310</v>
      </c>
      <c r="D41" s="282" t="s">
        <v>2311</v>
      </c>
      <c r="E41" s="283">
        <v>34246</v>
      </c>
      <c r="F41" s="284" t="s">
        <v>2281</v>
      </c>
      <c r="G41" s="285">
        <v>77</v>
      </c>
      <c r="H41" s="315" t="str">
        <f t="shared" si="3"/>
        <v>KHÁ</v>
      </c>
      <c r="I41" s="285">
        <v>0</v>
      </c>
      <c r="J41" s="315" t="str">
        <f t="shared" si="1"/>
        <v>KÉM</v>
      </c>
      <c r="K41" s="285">
        <f t="shared" si="2"/>
        <v>38.5</v>
      </c>
      <c r="L41" s="315" t="str">
        <f t="shared" si="1"/>
        <v>KÉM</v>
      </c>
      <c r="M41" s="286"/>
      <c r="P41" s="130"/>
    </row>
    <row r="42" spans="1:16" ht="24.75" customHeight="1">
      <c r="A42" s="280">
        <v>32</v>
      </c>
      <c r="B42" s="304">
        <v>172316830</v>
      </c>
      <c r="C42" s="281" t="s">
        <v>1751</v>
      </c>
      <c r="D42" s="282" t="s">
        <v>2312</v>
      </c>
      <c r="E42" s="283">
        <v>34211</v>
      </c>
      <c r="F42" s="284" t="s">
        <v>2281</v>
      </c>
      <c r="G42" s="285">
        <v>82</v>
      </c>
      <c r="H42" s="315" t="str">
        <f t="shared" si="3"/>
        <v>TỐT</v>
      </c>
      <c r="I42" s="285">
        <v>0</v>
      </c>
      <c r="J42" s="315" t="str">
        <f t="shared" si="1"/>
        <v>KÉM</v>
      </c>
      <c r="K42" s="285">
        <f t="shared" si="2"/>
        <v>41</v>
      </c>
      <c r="L42" s="315" t="str">
        <f t="shared" si="1"/>
        <v>YẾU</v>
      </c>
      <c r="M42" s="286"/>
      <c r="O42" s="11" t="s">
        <v>2488</v>
      </c>
      <c r="P42" s="130"/>
    </row>
    <row r="43" spans="1:16" ht="24.75" customHeight="1">
      <c r="A43" s="280">
        <v>33</v>
      </c>
      <c r="B43" s="304">
        <v>1820211956</v>
      </c>
      <c r="C43" s="281" t="s">
        <v>2318</v>
      </c>
      <c r="D43" s="282" t="s">
        <v>187</v>
      </c>
      <c r="E43" s="283" t="s">
        <v>697</v>
      </c>
      <c r="F43" s="284" t="s">
        <v>2281</v>
      </c>
      <c r="G43" s="285">
        <v>85</v>
      </c>
      <c r="H43" s="315" t="str">
        <f t="shared" si="3"/>
        <v>TỐT</v>
      </c>
      <c r="I43" s="285">
        <v>85</v>
      </c>
      <c r="J43" s="315" t="str">
        <f t="shared" si="1"/>
        <v>TỐT</v>
      </c>
      <c r="K43" s="285">
        <f t="shared" si="2"/>
        <v>85</v>
      </c>
      <c r="L43" s="315" t="str">
        <f t="shared" si="1"/>
        <v>TỐT</v>
      </c>
      <c r="M43" s="286"/>
      <c r="P43" s="130"/>
    </row>
    <row r="44" spans="1:16" ht="24.75" customHeight="1">
      <c r="A44" s="280">
        <v>34</v>
      </c>
      <c r="B44" s="304">
        <v>1820231972</v>
      </c>
      <c r="C44" s="281" t="s">
        <v>2317</v>
      </c>
      <c r="D44" s="282" t="s">
        <v>193</v>
      </c>
      <c r="E44" s="283">
        <v>33981</v>
      </c>
      <c r="F44" s="284" t="s">
        <v>2281</v>
      </c>
      <c r="G44" s="285">
        <v>80</v>
      </c>
      <c r="H44" s="315" t="str">
        <f t="shared" si="3"/>
        <v>TỐT</v>
      </c>
      <c r="I44" s="285">
        <v>80</v>
      </c>
      <c r="J44" s="315" t="str">
        <f t="shared" si="1"/>
        <v>TỐT</v>
      </c>
      <c r="K44" s="285">
        <f t="shared" si="2"/>
        <v>80</v>
      </c>
      <c r="L44" s="315" t="str">
        <f t="shared" si="1"/>
        <v>TỐT</v>
      </c>
      <c r="M44" s="286"/>
      <c r="P44" s="130"/>
    </row>
    <row r="45" spans="1:16" ht="24.75" customHeight="1">
      <c r="A45" s="280">
        <v>35</v>
      </c>
      <c r="B45" s="304">
        <v>1820231973</v>
      </c>
      <c r="C45" s="281" t="s">
        <v>1191</v>
      </c>
      <c r="D45" s="282" t="s">
        <v>119</v>
      </c>
      <c r="E45" s="283">
        <v>34154</v>
      </c>
      <c r="F45" s="284" t="s">
        <v>2281</v>
      </c>
      <c r="G45" s="285">
        <v>98</v>
      </c>
      <c r="H45" s="315" t="str">
        <f t="shared" si="3"/>
        <v>X SẮC</v>
      </c>
      <c r="I45" s="285">
        <v>90</v>
      </c>
      <c r="J45" s="315" t="str">
        <f t="shared" si="1"/>
        <v>X SẮC</v>
      </c>
      <c r="K45" s="285">
        <f t="shared" si="2"/>
        <v>94</v>
      </c>
      <c r="L45" s="315" t="str">
        <f t="shared" si="1"/>
        <v>X SẮC</v>
      </c>
      <c r="M45" s="286"/>
      <c r="P45" s="130"/>
    </row>
    <row r="46" spans="1:16" ht="24.75" customHeight="1">
      <c r="A46" s="280">
        <v>36</v>
      </c>
      <c r="B46" s="304">
        <v>1820244307</v>
      </c>
      <c r="C46" s="281" t="s">
        <v>2224</v>
      </c>
      <c r="D46" s="282" t="s">
        <v>2280</v>
      </c>
      <c r="E46" s="283" t="s">
        <v>1418</v>
      </c>
      <c r="F46" s="284" t="s">
        <v>2281</v>
      </c>
      <c r="G46" s="285">
        <v>80</v>
      </c>
      <c r="H46" s="315" t="str">
        <f t="shared" si="3"/>
        <v>TỐT</v>
      </c>
      <c r="I46" s="285">
        <v>85</v>
      </c>
      <c r="J46" s="315" t="str">
        <f t="shared" si="1"/>
        <v>TỐT</v>
      </c>
      <c r="K46" s="285">
        <f t="shared" si="2"/>
        <v>82.5</v>
      </c>
      <c r="L46" s="315" t="str">
        <f t="shared" si="1"/>
        <v>TỐT</v>
      </c>
      <c r="M46" s="286"/>
      <c r="P46" s="130"/>
    </row>
    <row r="47" spans="1:16" ht="24.75" customHeight="1">
      <c r="A47" s="280">
        <v>37</v>
      </c>
      <c r="B47" s="304">
        <v>1820244308</v>
      </c>
      <c r="C47" s="281" t="s">
        <v>2282</v>
      </c>
      <c r="D47" s="282" t="s">
        <v>2283</v>
      </c>
      <c r="E47" s="283" t="s">
        <v>2284</v>
      </c>
      <c r="F47" s="284" t="s">
        <v>2281</v>
      </c>
      <c r="G47" s="285">
        <v>85</v>
      </c>
      <c r="H47" s="315" t="str">
        <f t="shared" si="3"/>
        <v>TỐT</v>
      </c>
      <c r="I47" s="285">
        <v>80</v>
      </c>
      <c r="J47" s="315" t="str">
        <f t="shared" si="1"/>
        <v>TỐT</v>
      </c>
      <c r="K47" s="285">
        <f t="shared" si="2"/>
        <v>82.5</v>
      </c>
      <c r="L47" s="315" t="str">
        <f t="shared" si="1"/>
        <v>TỐT</v>
      </c>
      <c r="M47" s="286"/>
      <c r="P47" s="130"/>
    </row>
    <row r="48" spans="1:16" ht="24.75" customHeight="1">
      <c r="A48" s="280">
        <v>38</v>
      </c>
      <c r="B48" s="304">
        <v>1820244309</v>
      </c>
      <c r="C48" s="281" t="s">
        <v>2285</v>
      </c>
      <c r="D48" s="282" t="s">
        <v>1402</v>
      </c>
      <c r="E48" s="283" t="s">
        <v>1359</v>
      </c>
      <c r="F48" s="284" t="s">
        <v>2281</v>
      </c>
      <c r="G48" s="285">
        <v>85</v>
      </c>
      <c r="H48" s="315" t="str">
        <f t="shared" si="3"/>
        <v>TỐT</v>
      </c>
      <c r="I48" s="285">
        <v>85</v>
      </c>
      <c r="J48" s="315" t="str">
        <f t="shared" si="1"/>
        <v>TỐT</v>
      </c>
      <c r="K48" s="285">
        <f t="shared" si="2"/>
        <v>85</v>
      </c>
      <c r="L48" s="315" t="str">
        <f t="shared" si="1"/>
        <v>TỐT</v>
      </c>
      <c r="M48" s="286"/>
      <c r="P48" s="130"/>
    </row>
    <row r="49" spans="1:16" ht="24.75" customHeight="1">
      <c r="A49" s="280">
        <v>39</v>
      </c>
      <c r="B49" s="304">
        <v>1820244310</v>
      </c>
      <c r="C49" s="281" t="s">
        <v>2286</v>
      </c>
      <c r="D49" s="282" t="s">
        <v>1333</v>
      </c>
      <c r="E49" s="283" t="s">
        <v>1334</v>
      </c>
      <c r="F49" s="284" t="s">
        <v>2281</v>
      </c>
      <c r="G49" s="285">
        <v>98</v>
      </c>
      <c r="H49" s="315" t="str">
        <f t="shared" si="3"/>
        <v>X SẮC</v>
      </c>
      <c r="I49" s="285">
        <v>93</v>
      </c>
      <c r="J49" s="315" t="str">
        <f t="shared" si="1"/>
        <v>X SẮC</v>
      </c>
      <c r="K49" s="285">
        <f t="shared" si="2"/>
        <v>95.5</v>
      </c>
      <c r="L49" s="315" t="str">
        <f t="shared" si="1"/>
        <v>X SẮC</v>
      </c>
      <c r="M49" s="286"/>
      <c r="P49" s="130"/>
    </row>
    <row r="50" spans="1:16" ht="24.75" customHeight="1">
      <c r="A50" s="280">
        <v>40</v>
      </c>
      <c r="B50" s="304">
        <v>1820244313</v>
      </c>
      <c r="C50" s="281" t="s">
        <v>2287</v>
      </c>
      <c r="D50" s="282" t="s">
        <v>2095</v>
      </c>
      <c r="E50" s="283">
        <v>34073</v>
      </c>
      <c r="F50" s="284" t="s">
        <v>2281</v>
      </c>
      <c r="G50" s="285">
        <v>80</v>
      </c>
      <c r="H50" s="315" t="str">
        <f t="shared" si="3"/>
        <v>TỐT</v>
      </c>
      <c r="I50" s="285">
        <v>85</v>
      </c>
      <c r="J50" s="315" t="str">
        <f t="shared" si="1"/>
        <v>TỐT</v>
      </c>
      <c r="K50" s="285">
        <f t="shared" si="2"/>
        <v>82.5</v>
      </c>
      <c r="L50" s="315" t="str">
        <f t="shared" si="1"/>
        <v>TỐT</v>
      </c>
      <c r="M50" s="286"/>
      <c r="P50" s="130"/>
    </row>
    <row r="51" spans="1:16" ht="24.75" customHeight="1">
      <c r="A51" s="280">
        <v>41</v>
      </c>
      <c r="B51" s="304">
        <v>1820244315</v>
      </c>
      <c r="C51" s="281" t="s">
        <v>1939</v>
      </c>
      <c r="D51" s="282" t="s">
        <v>1402</v>
      </c>
      <c r="E51" s="283" t="s">
        <v>757</v>
      </c>
      <c r="F51" s="284" t="s">
        <v>2281</v>
      </c>
      <c r="G51" s="285">
        <v>80</v>
      </c>
      <c r="H51" s="315" t="str">
        <f t="shared" si="3"/>
        <v>TỐT</v>
      </c>
      <c r="I51" s="285">
        <v>75</v>
      </c>
      <c r="J51" s="315" t="str">
        <f t="shared" si="1"/>
        <v>KHÁ</v>
      </c>
      <c r="K51" s="285">
        <f t="shared" si="2"/>
        <v>77.5</v>
      </c>
      <c r="L51" s="315" t="str">
        <f t="shared" si="1"/>
        <v>KHÁ</v>
      </c>
      <c r="M51" s="286"/>
      <c r="P51" s="130"/>
    </row>
    <row r="52" spans="1:16" ht="24.75" customHeight="1">
      <c r="A52" s="280">
        <v>42</v>
      </c>
      <c r="B52" s="304">
        <v>1820244898</v>
      </c>
      <c r="C52" s="281" t="s">
        <v>2288</v>
      </c>
      <c r="D52" s="282" t="s">
        <v>2289</v>
      </c>
      <c r="E52" s="283" t="s">
        <v>988</v>
      </c>
      <c r="F52" s="284" t="s">
        <v>2281</v>
      </c>
      <c r="G52" s="285">
        <v>88</v>
      </c>
      <c r="H52" s="315" t="str">
        <f t="shared" si="3"/>
        <v>TỐT</v>
      </c>
      <c r="I52" s="285">
        <v>88</v>
      </c>
      <c r="J52" s="315" t="str">
        <f t="shared" si="1"/>
        <v>TỐT</v>
      </c>
      <c r="K52" s="285">
        <f t="shared" si="2"/>
        <v>88</v>
      </c>
      <c r="L52" s="315" t="str">
        <f t="shared" si="1"/>
        <v>TỐT</v>
      </c>
      <c r="M52" s="286"/>
      <c r="P52" s="130"/>
    </row>
    <row r="53" spans="1:16" ht="24.75" customHeight="1">
      <c r="A53" s="280">
        <v>43</v>
      </c>
      <c r="B53" s="304">
        <v>1820244900</v>
      </c>
      <c r="C53" s="281" t="s">
        <v>2290</v>
      </c>
      <c r="D53" s="282" t="s">
        <v>1426</v>
      </c>
      <c r="E53" s="283" t="s">
        <v>1712</v>
      </c>
      <c r="F53" s="284" t="s">
        <v>2281</v>
      </c>
      <c r="G53" s="285">
        <v>80</v>
      </c>
      <c r="H53" s="315" t="str">
        <f t="shared" si="3"/>
        <v>TỐT</v>
      </c>
      <c r="I53" s="285">
        <v>80</v>
      </c>
      <c r="J53" s="315" t="str">
        <f t="shared" si="1"/>
        <v>TỐT</v>
      </c>
      <c r="K53" s="285">
        <f t="shared" si="2"/>
        <v>80</v>
      </c>
      <c r="L53" s="315" t="str">
        <f t="shared" si="1"/>
        <v>TỐT</v>
      </c>
      <c r="M53" s="286"/>
      <c r="P53" s="130"/>
    </row>
    <row r="54" spans="1:16" ht="24.75" customHeight="1">
      <c r="A54" s="280">
        <v>44</v>
      </c>
      <c r="B54" s="304">
        <v>1820244901</v>
      </c>
      <c r="C54" s="281" t="s">
        <v>2291</v>
      </c>
      <c r="D54" s="282" t="s">
        <v>1590</v>
      </c>
      <c r="E54" s="283" t="s">
        <v>1792</v>
      </c>
      <c r="F54" s="284" t="s">
        <v>2281</v>
      </c>
      <c r="G54" s="285">
        <v>90</v>
      </c>
      <c r="H54" s="315" t="str">
        <f t="shared" si="3"/>
        <v>X SẮC</v>
      </c>
      <c r="I54" s="285">
        <v>88</v>
      </c>
      <c r="J54" s="315" t="str">
        <f t="shared" si="1"/>
        <v>TỐT</v>
      </c>
      <c r="K54" s="285">
        <f t="shared" si="2"/>
        <v>89</v>
      </c>
      <c r="L54" s="315" t="str">
        <f t="shared" si="1"/>
        <v>TỐT</v>
      </c>
      <c r="M54" s="286"/>
      <c r="P54" s="130"/>
    </row>
    <row r="55" spans="1:16" ht="24.75" customHeight="1">
      <c r="A55" s="280">
        <v>45</v>
      </c>
      <c r="B55" s="304">
        <v>1820244902</v>
      </c>
      <c r="C55" s="281" t="s">
        <v>2292</v>
      </c>
      <c r="D55" s="282" t="s">
        <v>1614</v>
      </c>
      <c r="E55" s="283" t="s">
        <v>1466</v>
      </c>
      <c r="F55" s="284" t="s">
        <v>2281</v>
      </c>
      <c r="G55" s="285">
        <v>80</v>
      </c>
      <c r="H55" s="315" t="str">
        <f t="shared" si="3"/>
        <v>TỐT</v>
      </c>
      <c r="I55" s="285">
        <v>85</v>
      </c>
      <c r="J55" s="315" t="str">
        <f t="shared" si="1"/>
        <v>TỐT</v>
      </c>
      <c r="K55" s="285">
        <f t="shared" si="2"/>
        <v>82.5</v>
      </c>
      <c r="L55" s="315" t="str">
        <f t="shared" si="1"/>
        <v>TỐT</v>
      </c>
      <c r="M55" s="286"/>
      <c r="P55" s="130"/>
    </row>
    <row r="56" spans="1:16" ht="24.75" customHeight="1">
      <c r="A56" s="280">
        <v>46</v>
      </c>
      <c r="B56" s="304">
        <v>1820244904</v>
      </c>
      <c r="C56" s="281" t="s">
        <v>2293</v>
      </c>
      <c r="D56" s="282" t="s">
        <v>1992</v>
      </c>
      <c r="E56" s="283" t="s">
        <v>1871</v>
      </c>
      <c r="F56" s="284" t="s">
        <v>2281</v>
      </c>
      <c r="G56" s="285">
        <v>80</v>
      </c>
      <c r="H56" s="315" t="str">
        <f t="shared" si="3"/>
        <v>TỐT</v>
      </c>
      <c r="I56" s="285">
        <v>80</v>
      </c>
      <c r="J56" s="315" t="str">
        <f t="shared" si="1"/>
        <v>TỐT</v>
      </c>
      <c r="K56" s="285">
        <f t="shared" si="2"/>
        <v>80</v>
      </c>
      <c r="L56" s="315" t="str">
        <f t="shared" si="1"/>
        <v>TỐT</v>
      </c>
      <c r="M56" s="286"/>
      <c r="P56" s="130"/>
    </row>
    <row r="57" spans="1:16" ht="24.75" customHeight="1">
      <c r="A57" s="280">
        <v>47</v>
      </c>
      <c r="B57" s="304">
        <v>1820246226</v>
      </c>
      <c r="C57" s="281" t="s">
        <v>2294</v>
      </c>
      <c r="D57" s="282" t="s">
        <v>2295</v>
      </c>
      <c r="E57" s="283" t="s">
        <v>1432</v>
      </c>
      <c r="F57" s="284" t="s">
        <v>2281</v>
      </c>
      <c r="G57" s="285">
        <v>85</v>
      </c>
      <c r="H57" s="315" t="str">
        <f t="shared" si="3"/>
        <v>TỐT</v>
      </c>
      <c r="I57" s="285">
        <v>85</v>
      </c>
      <c r="J57" s="315" t="str">
        <f t="shared" si="1"/>
        <v>TỐT</v>
      </c>
      <c r="K57" s="285">
        <f t="shared" si="2"/>
        <v>85</v>
      </c>
      <c r="L57" s="315" t="str">
        <f t="shared" si="1"/>
        <v>TỐT</v>
      </c>
      <c r="M57" s="286"/>
      <c r="P57" s="130"/>
    </row>
    <row r="58" spans="1:16" ht="24.75" customHeight="1">
      <c r="A58" s="280">
        <v>48</v>
      </c>
      <c r="B58" s="304">
        <v>1820246321</v>
      </c>
      <c r="C58" s="281" t="s">
        <v>2296</v>
      </c>
      <c r="D58" s="282" t="s">
        <v>1947</v>
      </c>
      <c r="E58" s="283" t="s">
        <v>1596</v>
      </c>
      <c r="F58" s="284" t="s">
        <v>2281</v>
      </c>
      <c r="G58" s="285">
        <v>85</v>
      </c>
      <c r="H58" s="315" t="str">
        <f t="shared" si="3"/>
        <v>TỐT</v>
      </c>
      <c r="I58" s="285">
        <v>85</v>
      </c>
      <c r="J58" s="315" t="str">
        <f t="shared" si="1"/>
        <v>TỐT</v>
      </c>
      <c r="K58" s="285">
        <f t="shared" si="2"/>
        <v>85</v>
      </c>
      <c r="L58" s="315" t="str">
        <f t="shared" si="1"/>
        <v>TỐT</v>
      </c>
      <c r="M58" s="286"/>
      <c r="P58" s="130"/>
    </row>
    <row r="59" spans="1:16" ht="24.75" customHeight="1">
      <c r="A59" s="280">
        <v>49</v>
      </c>
      <c r="B59" s="304">
        <v>1820714404</v>
      </c>
      <c r="C59" s="281" t="s">
        <v>2297</v>
      </c>
      <c r="D59" s="282" t="s">
        <v>1975</v>
      </c>
      <c r="E59" s="283" t="s">
        <v>2298</v>
      </c>
      <c r="F59" s="284" t="s">
        <v>2281</v>
      </c>
      <c r="G59" s="285">
        <v>85</v>
      </c>
      <c r="H59" s="315" t="str">
        <f t="shared" si="3"/>
        <v>TỐT</v>
      </c>
      <c r="I59" s="285">
        <v>83</v>
      </c>
      <c r="J59" s="315" t="str">
        <f t="shared" si="1"/>
        <v>TỐT</v>
      </c>
      <c r="K59" s="285">
        <f t="shared" si="2"/>
        <v>84</v>
      </c>
      <c r="L59" s="315" t="str">
        <f t="shared" si="1"/>
        <v>TỐT</v>
      </c>
      <c r="M59" s="286"/>
      <c r="P59" s="130"/>
    </row>
    <row r="60" spans="1:16" ht="24.75" customHeight="1">
      <c r="A60" s="280">
        <v>50</v>
      </c>
      <c r="B60" s="304">
        <v>1821211963</v>
      </c>
      <c r="C60" s="281" t="s">
        <v>2319</v>
      </c>
      <c r="D60" s="282" t="s">
        <v>52</v>
      </c>
      <c r="E60" s="283" t="s">
        <v>2131</v>
      </c>
      <c r="F60" s="284" t="s">
        <v>2281</v>
      </c>
      <c r="G60" s="285">
        <v>80</v>
      </c>
      <c r="H60" s="315" t="str">
        <f t="shared" si="3"/>
        <v>TỐT</v>
      </c>
      <c r="I60" s="285">
        <v>50</v>
      </c>
      <c r="J60" s="315" t="str">
        <f t="shared" si="1"/>
        <v>T. BÌNH</v>
      </c>
      <c r="K60" s="285">
        <f t="shared" si="2"/>
        <v>65</v>
      </c>
      <c r="L60" s="315" t="str">
        <f t="shared" si="1"/>
        <v>TB KHÁ</v>
      </c>
      <c r="M60" s="286"/>
      <c r="P60" s="130"/>
    </row>
    <row r="61" spans="1:16" ht="24.75" customHeight="1">
      <c r="A61" s="280">
        <v>51</v>
      </c>
      <c r="B61" s="304">
        <v>1821231969</v>
      </c>
      <c r="C61" s="281" t="s">
        <v>2313</v>
      </c>
      <c r="D61" s="282" t="s">
        <v>198</v>
      </c>
      <c r="E61" s="283" t="s">
        <v>1220</v>
      </c>
      <c r="F61" s="284" t="s">
        <v>2281</v>
      </c>
      <c r="G61" s="285">
        <v>80</v>
      </c>
      <c r="H61" s="315" t="str">
        <f t="shared" si="3"/>
        <v>TỐT</v>
      </c>
      <c r="I61" s="285">
        <v>75</v>
      </c>
      <c r="J61" s="315" t="str">
        <f t="shared" si="1"/>
        <v>KHÁ</v>
      </c>
      <c r="K61" s="285">
        <f t="shared" si="2"/>
        <v>77.5</v>
      </c>
      <c r="L61" s="315" t="str">
        <f t="shared" si="1"/>
        <v>KHÁ</v>
      </c>
      <c r="M61" s="286"/>
      <c r="P61" s="130"/>
    </row>
    <row r="62" spans="1:16" ht="24.75" customHeight="1">
      <c r="A62" s="280">
        <v>52</v>
      </c>
      <c r="B62" s="304">
        <v>1821231970</v>
      </c>
      <c r="C62" s="281" t="s">
        <v>2314</v>
      </c>
      <c r="D62" s="282" t="s">
        <v>88</v>
      </c>
      <c r="E62" s="283">
        <v>34335</v>
      </c>
      <c r="F62" s="284" t="s">
        <v>2281</v>
      </c>
      <c r="G62" s="285">
        <v>80</v>
      </c>
      <c r="H62" s="315" t="str">
        <f t="shared" si="3"/>
        <v>TỐT</v>
      </c>
      <c r="I62" s="285">
        <v>80</v>
      </c>
      <c r="J62" s="315" t="str">
        <f t="shared" si="1"/>
        <v>TỐT</v>
      </c>
      <c r="K62" s="285">
        <f t="shared" si="2"/>
        <v>80</v>
      </c>
      <c r="L62" s="315" t="str">
        <f t="shared" si="1"/>
        <v>TỐT</v>
      </c>
      <c r="M62" s="286"/>
      <c r="P62" s="130"/>
    </row>
    <row r="63" spans="1:16" ht="24.75" customHeight="1">
      <c r="A63" s="280">
        <v>53</v>
      </c>
      <c r="B63" s="304">
        <v>1821231971</v>
      </c>
      <c r="C63" s="281" t="s">
        <v>2315</v>
      </c>
      <c r="D63" s="282" t="s">
        <v>119</v>
      </c>
      <c r="E63" s="283" t="s">
        <v>2316</v>
      </c>
      <c r="F63" s="284" t="s">
        <v>2281</v>
      </c>
      <c r="G63" s="285">
        <v>80</v>
      </c>
      <c r="H63" s="315" t="str">
        <f t="shared" si="3"/>
        <v>TỐT</v>
      </c>
      <c r="I63" s="285">
        <v>50</v>
      </c>
      <c r="J63" s="315" t="str">
        <f t="shared" si="1"/>
        <v>T. BÌNH</v>
      </c>
      <c r="K63" s="285">
        <f t="shared" si="2"/>
        <v>65</v>
      </c>
      <c r="L63" s="315" t="str">
        <f t="shared" si="1"/>
        <v>TB KHÁ</v>
      </c>
      <c r="M63" s="286"/>
      <c r="P63" s="130"/>
    </row>
    <row r="64" spans="1:16" ht="24.75" customHeight="1">
      <c r="A64" s="280">
        <v>54</v>
      </c>
      <c r="B64" s="304">
        <v>1821243650</v>
      </c>
      <c r="C64" s="281" t="s">
        <v>1805</v>
      </c>
      <c r="D64" s="282" t="s">
        <v>1307</v>
      </c>
      <c r="E64" s="283" t="s">
        <v>1963</v>
      </c>
      <c r="F64" s="284" t="s">
        <v>2281</v>
      </c>
      <c r="G64" s="285">
        <v>80</v>
      </c>
      <c r="H64" s="315" t="str">
        <f t="shared" si="3"/>
        <v>TỐT</v>
      </c>
      <c r="I64" s="285">
        <v>80</v>
      </c>
      <c r="J64" s="315" t="str">
        <f t="shared" si="1"/>
        <v>TỐT</v>
      </c>
      <c r="K64" s="285">
        <f t="shared" si="2"/>
        <v>80</v>
      </c>
      <c r="L64" s="315" t="str">
        <f t="shared" si="1"/>
        <v>TỐT</v>
      </c>
      <c r="M64" s="286"/>
      <c r="P64" s="130"/>
    </row>
    <row r="65" spans="1:16" ht="24.75" customHeight="1">
      <c r="A65" s="280">
        <v>55</v>
      </c>
      <c r="B65" s="304">
        <v>1821244899</v>
      </c>
      <c r="C65" s="281" t="s">
        <v>2299</v>
      </c>
      <c r="D65" s="282" t="s">
        <v>1493</v>
      </c>
      <c r="E65" s="283" t="s">
        <v>2119</v>
      </c>
      <c r="F65" s="284" t="s">
        <v>2281</v>
      </c>
      <c r="G65" s="285">
        <v>85</v>
      </c>
      <c r="H65" s="315" t="str">
        <f t="shared" si="3"/>
        <v>TỐT</v>
      </c>
      <c r="I65" s="285">
        <v>80</v>
      </c>
      <c r="J65" s="315" t="str">
        <f t="shared" si="1"/>
        <v>TỐT</v>
      </c>
      <c r="K65" s="285">
        <f t="shared" si="2"/>
        <v>82.5</v>
      </c>
      <c r="L65" s="315" t="str">
        <f t="shared" si="1"/>
        <v>TỐT</v>
      </c>
      <c r="M65" s="286"/>
      <c r="P65" s="130"/>
    </row>
    <row r="66" spans="1:16" ht="24.75" customHeight="1">
      <c r="A66" s="280">
        <v>56</v>
      </c>
      <c r="B66" s="304">
        <v>1821245353</v>
      </c>
      <c r="C66" s="281" t="s">
        <v>2300</v>
      </c>
      <c r="D66" s="282" t="s">
        <v>1411</v>
      </c>
      <c r="E66" s="283" t="s">
        <v>1638</v>
      </c>
      <c r="F66" s="284" t="s">
        <v>2281</v>
      </c>
      <c r="G66" s="285">
        <v>88</v>
      </c>
      <c r="H66" s="315" t="str">
        <f t="shared" si="3"/>
        <v>TỐT</v>
      </c>
      <c r="I66" s="285">
        <v>88</v>
      </c>
      <c r="J66" s="315" t="str">
        <f t="shared" si="1"/>
        <v>TỐT</v>
      </c>
      <c r="K66" s="285">
        <f t="shared" si="2"/>
        <v>88</v>
      </c>
      <c r="L66" s="315" t="str">
        <f t="shared" si="1"/>
        <v>TỐT</v>
      </c>
      <c r="M66" s="286"/>
      <c r="P66" s="130"/>
    </row>
    <row r="67" spans="1:16" ht="24.75" customHeight="1">
      <c r="A67" s="280">
        <v>57</v>
      </c>
      <c r="B67" s="304">
        <v>1821245355</v>
      </c>
      <c r="C67" s="281" t="s">
        <v>2301</v>
      </c>
      <c r="D67" s="282" t="s">
        <v>1614</v>
      </c>
      <c r="E67" s="283" t="s">
        <v>2086</v>
      </c>
      <c r="F67" s="284" t="s">
        <v>2281</v>
      </c>
      <c r="G67" s="285">
        <v>80</v>
      </c>
      <c r="H67" s="315" t="str">
        <f t="shared" si="3"/>
        <v>TỐT</v>
      </c>
      <c r="I67" s="285">
        <v>85</v>
      </c>
      <c r="J67" s="315" t="str">
        <f t="shared" si="1"/>
        <v>TỐT</v>
      </c>
      <c r="K67" s="285">
        <f t="shared" si="2"/>
        <v>82.5</v>
      </c>
      <c r="L67" s="315" t="str">
        <f t="shared" si="1"/>
        <v>TỐT</v>
      </c>
      <c r="M67" s="286"/>
      <c r="P67" s="130"/>
    </row>
    <row r="68" spans="1:16" ht="24.75" customHeight="1">
      <c r="A68" s="280">
        <v>58</v>
      </c>
      <c r="B68" s="304">
        <v>1821245707</v>
      </c>
      <c r="C68" s="281" t="s">
        <v>2302</v>
      </c>
      <c r="D68" s="282" t="s">
        <v>2303</v>
      </c>
      <c r="E68" s="283" t="s">
        <v>2304</v>
      </c>
      <c r="F68" s="284" t="s">
        <v>2281</v>
      </c>
      <c r="G68" s="285">
        <v>80</v>
      </c>
      <c r="H68" s="315" t="str">
        <f t="shared" si="3"/>
        <v>TỐT</v>
      </c>
      <c r="I68" s="285">
        <v>70</v>
      </c>
      <c r="J68" s="315" t="str">
        <f t="shared" si="1"/>
        <v>KHÁ</v>
      </c>
      <c r="K68" s="285">
        <f t="shared" si="2"/>
        <v>75</v>
      </c>
      <c r="L68" s="315" t="str">
        <f t="shared" si="1"/>
        <v>KHÁ</v>
      </c>
      <c r="M68" s="286"/>
      <c r="P68" s="130"/>
    </row>
    <row r="69" spans="1:16" ht="24.75" customHeight="1">
      <c r="A69" s="280">
        <v>59</v>
      </c>
      <c r="B69" s="304">
        <v>1821245710</v>
      </c>
      <c r="C69" s="281" t="s">
        <v>2305</v>
      </c>
      <c r="D69" s="282" t="s">
        <v>2306</v>
      </c>
      <c r="E69" s="283" t="s">
        <v>1617</v>
      </c>
      <c r="F69" s="284" t="s">
        <v>2281</v>
      </c>
      <c r="G69" s="285">
        <v>88</v>
      </c>
      <c r="H69" s="315" t="str">
        <f t="shared" si="3"/>
        <v>TỐT</v>
      </c>
      <c r="I69" s="285">
        <v>85</v>
      </c>
      <c r="J69" s="315" t="str">
        <f t="shared" si="1"/>
        <v>TỐT</v>
      </c>
      <c r="K69" s="285">
        <f t="shared" si="2"/>
        <v>86.5</v>
      </c>
      <c r="L69" s="315" t="str">
        <f t="shared" si="1"/>
        <v>TỐT</v>
      </c>
      <c r="M69" s="286"/>
      <c r="P69" s="130"/>
    </row>
    <row r="70" spans="1:16" ht="24.75" customHeight="1">
      <c r="A70" s="280">
        <v>60</v>
      </c>
      <c r="B70" s="304">
        <v>1821246227</v>
      </c>
      <c r="C70" s="281" t="s">
        <v>2307</v>
      </c>
      <c r="D70" s="282" t="s">
        <v>1336</v>
      </c>
      <c r="E70" s="283" t="s">
        <v>2308</v>
      </c>
      <c r="F70" s="284" t="s">
        <v>2281</v>
      </c>
      <c r="G70" s="285">
        <v>85</v>
      </c>
      <c r="H70" s="315" t="str">
        <f t="shared" si="3"/>
        <v>TỐT</v>
      </c>
      <c r="I70" s="326">
        <v>75</v>
      </c>
      <c r="J70" s="327" t="str">
        <f t="shared" si="1"/>
        <v>KHÁ</v>
      </c>
      <c r="K70" s="326">
        <f t="shared" si="2"/>
        <v>80</v>
      </c>
      <c r="L70" s="327" t="str">
        <f t="shared" si="1"/>
        <v>TỐT</v>
      </c>
      <c r="M70" s="286"/>
      <c r="P70" s="130"/>
    </row>
    <row r="71" spans="1:16" ht="24.75" customHeight="1">
      <c r="A71" s="298">
        <v>61</v>
      </c>
      <c r="B71" s="307">
        <v>1821246322</v>
      </c>
      <c r="C71" s="299" t="s">
        <v>2309</v>
      </c>
      <c r="D71" s="300" t="s">
        <v>1443</v>
      </c>
      <c r="E71" s="301" t="s">
        <v>628</v>
      </c>
      <c r="F71" s="302" t="s">
        <v>2281</v>
      </c>
      <c r="G71" s="296">
        <v>80</v>
      </c>
      <c r="H71" s="317" t="str">
        <f t="shared" si="3"/>
        <v>TỐT</v>
      </c>
      <c r="I71" s="296">
        <v>80</v>
      </c>
      <c r="J71" s="317" t="str">
        <f t="shared" si="1"/>
        <v>TỐT</v>
      </c>
      <c r="K71" s="296">
        <f t="shared" si="2"/>
        <v>80</v>
      </c>
      <c r="L71" s="317" t="str">
        <f t="shared" si="1"/>
        <v>TỐT</v>
      </c>
      <c r="M71" s="297"/>
      <c r="P71" s="130"/>
    </row>
    <row r="72" spans="1:14" ht="11.25" customHeight="1">
      <c r="A72" s="318"/>
      <c r="B72" s="319"/>
      <c r="C72" s="319"/>
      <c r="D72" s="319"/>
      <c r="E72" s="319"/>
      <c r="F72" s="319"/>
      <c r="G72" s="320"/>
      <c r="H72" s="320"/>
      <c r="I72" s="320"/>
      <c r="J72" s="320"/>
      <c r="K72" s="320"/>
      <c r="L72" s="320"/>
      <c r="M72" s="320">
        <f>COUNTIF(M11:M71,"=NH")</f>
        <v>2</v>
      </c>
      <c r="N72" s="4"/>
    </row>
    <row r="73" spans="1:13" ht="16.5">
      <c r="A73" s="318"/>
      <c r="B73" s="318"/>
      <c r="C73" s="320"/>
      <c r="D73" s="320"/>
      <c r="E73" s="320"/>
      <c r="F73" s="320"/>
      <c r="G73" s="451" t="s">
        <v>2480</v>
      </c>
      <c r="H73" s="452"/>
      <c r="I73" s="453"/>
      <c r="J73" s="322"/>
      <c r="K73" s="451" t="s">
        <v>2482</v>
      </c>
      <c r="L73" s="452"/>
      <c r="M73" s="453"/>
    </row>
    <row r="74" spans="1:13" ht="16.5">
      <c r="A74" s="318"/>
      <c r="B74" s="318"/>
      <c r="C74" s="320"/>
      <c r="D74" s="320"/>
      <c r="E74" s="320"/>
      <c r="F74" s="320"/>
      <c r="G74" s="311" t="s">
        <v>2412</v>
      </c>
      <c r="H74" s="308" t="s">
        <v>2413</v>
      </c>
      <c r="I74" s="308" t="s">
        <v>4</v>
      </c>
      <c r="J74" s="309"/>
      <c r="K74" s="313" t="s">
        <v>2412</v>
      </c>
      <c r="L74" s="308" t="s">
        <v>2413</v>
      </c>
      <c r="M74" s="308" t="s">
        <v>4</v>
      </c>
    </row>
    <row r="75" spans="1:13" ht="15.75" customHeight="1">
      <c r="A75" s="318"/>
      <c r="B75" s="318"/>
      <c r="C75" s="320"/>
      <c r="D75" s="320"/>
      <c r="E75" s="320"/>
      <c r="F75" s="320"/>
      <c r="G75" s="311" t="s">
        <v>1522</v>
      </c>
      <c r="H75" s="308">
        <f>COUNTIF($J$11:$J$71,G75)</f>
        <v>17</v>
      </c>
      <c r="I75" s="312">
        <f>H75/$H$82</f>
        <v>0.2786885245901639</v>
      </c>
      <c r="J75" s="309"/>
      <c r="K75" s="313" t="s">
        <v>1522</v>
      </c>
      <c r="L75" s="308">
        <f>COUNTIF($L$11:$L$71,K75)</f>
        <v>16</v>
      </c>
      <c r="M75" s="312">
        <f>L75/$L$82</f>
        <v>0.26229508196721313</v>
      </c>
    </row>
    <row r="76" spans="1:13" ht="15.75" customHeight="1">
      <c r="A76" s="318"/>
      <c r="B76" s="318"/>
      <c r="C76" s="320"/>
      <c r="D76" s="320"/>
      <c r="E76" s="320"/>
      <c r="F76" s="320"/>
      <c r="G76" s="311" t="s">
        <v>1523</v>
      </c>
      <c r="H76" s="308">
        <f aca="true" t="shared" si="4" ref="H76:H81">COUNTIF($J$11:$J$71,G76)</f>
        <v>34</v>
      </c>
      <c r="I76" s="312">
        <f aca="true" t="shared" si="5" ref="I76:I82">H76/$H$82</f>
        <v>0.5573770491803278</v>
      </c>
      <c r="J76" s="309"/>
      <c r="K76" s="313" t="s">
        <v>1523</v>
      </c>
      <c r="L76" s="308">
        <f aca="true" t="shared" si="6" ref="L76:L81">COUNTIF($L$11:$L$71,K76)</f>
        <v>36</v>
      </c>
      <c r="M76" s="312">
        <f aca="true" t="shared" si="7" ref="M76:M82">L76/$L$82</f>
        <v>0.5901639344262295</v>
      </c>
    </row>
    <row r="77" spans="1:13" ht="15.75" customHeight="1">
      <c r="A77" s="318"/>
      <c r="B77" s="318"/>
      <c r="C77" s="320"/>
      <c r="D77" s="320"/>
      <c r="E77" s="320"/>
      <c r="F77" s="320"/>
      <c r="G77" s="311" t="s">
        <v>2414</v>
      </c>
      <c r="H77" s="308">
        <f t="shared" si="4"/>
        <v>4</v>
      </c>
      <c r="I77" s="312">
        <f t="shared" si="5"/>
        <v>0.06557377049180328</v>
      </c>
      <c r="J77" s="309"/>
      <c r="K77" s="313" t="s">
        <v>2414</v>
      </c>
      <c r="L77" s="308">
        <f t="shared" si="6"/>
        <v>3</v>
      </c>
      <c r="M77" s="312">
        <f t="shared" si="7"/>
        <v>0.04918032786885246</v>
      </c>
    </row>
    <row r="78" spans="1:13" ht="15.75" customHeight="1">
      <c r="A78" s="318"/>
      <c r="B78" s="318"/>
      <c r="C78" s="320"/>
      <c r="D78" s="320"/>
      <c r="E78" s="320"/>
      <c r="F78" s="320"/>
      <c r="G78" s="311" t="s">
        <v>2415</v>
      </c>
      <c r="H78" s="308">
        <f t="shared" si="4"/>
        <v>0</v>
      </c>
      <c r="I78" s="312">
        <f t="shared" si="5"/>
        <v>0</v>
      </c>
      <c r="J78" s="309"/>
      <c r="K78" s="313" t="s">
        <v>2415</v>
      </c>
      <c r="L78" s="308">
        <f t="shared" si="6"/>
        <v>2</v>
      </c>
      <c r="M78" s="312">
        <f t="shared" si="7"/>
        <v>0.03278688524590164</v>
      </c>
    </row>
    <row r="79" spans="1:13" ht="15.75" customHeight="1">
      <c r="A79" s="318"/>
      <c r="B79" s="318"/>
      <c r="C79" s="320"/>
      <c r="D79" s="320"/>
      <c r="E79" s="320"/>
      <c r="F79" s="320"/>
      <c r="G79" s="311" t="s">
        <v>2416</v>
      </c>
      <c r="H79" s="308">
        <f t="shared" si="4"/>
        <v>2</v>
      </c>
      <c r="I79" s="312">
        <f t="shared" si="5"/>
        <v>0.03278688524590164</v>
      </c>
      <c r="J79" s="309"/>
      <c r="K79" s="313" t="s">
        <v>2416</v>
      </c>
      <c r="L79" s="308">
        <f t="shared" si="6"/>
        <v>0</v>
      </c>
      <c r="M79" s="312">
        <f t="shared" si="7"/>
        <v>0</v>
      </c>
    </row>
    <row r="80" spans="1:13" ht="15.75" customHeight="1">
      <c r="A80" s="318"/>
      <c r="B80" s="318"/>
      <c r="C80" s="320"/>
      <c r="D80" s="320"/>
      <c r="E80" s="320"/>
      <c r="F80" s="320"/>
      <c r="G80" s="311" t="s">
        <v>2417</v>
      </c>
      <c r="H80" s="308">
        <f t="shared" si="4"/>
        <v>0</v>
      </c>
      <c r="I80" s="312">
        <f t="shared" si="5"/>
        <v>0</v>
      </c>
      <c r="J80" s="309"/>
      <c r="K80" s="313" t="s">
        <v>2481</v>
      </c>
      <c r="L80" s="308">
        <f t="shared" si="6"/>
        <v>2</v>
      </c>
      <c r="M80" s="312">
        <f t="shared" si="7"/>
        <v>0.03278688524590164</v>
      </c>
    </row>
    <row r="81" spans="1:13" ht="15.75" customHeight="1">
      <c r="A81" s="318"/>
      <c r="B81" s="318"/>
      <c r="C81" s="320"/>
      <c r="D81" s="320"/>
      <c r="E81" s="320"/>
      <c r="F81" s="320"/>
      <c r="G81" s="311" t="s">
        <v>2418</v>
      </c>
      <c r="H81" s="308">
        <f t="shared" si="4"/>
        <v>4</v>
      </c>
      <c r="I81" s="312">
        <f t="shared" si="5"/>
        <v>0.06557377049180328</v>
      </c>
      <c r="J81" s="309"/>
      <c r="K81" s="313" t="s">
        <v>2418</v>
      </c>
      <c r="L81" s="308">
        <f t="shared" si="6"/>
        <v>2</v>
      </c>
      <c r="M81" s="312">
        <f t="shared" si="7"/>
        <v>0.03278688524590164</v>
      </c>
    </row>
    <row r="82" spans="1:13" ht="15.75" customHeight="1">
      <c r="A82" s="318"/>
      <c r="B82" s="318"/>
      <c r="C82" s="320"/>
      <c r="D82" s="320"/>
      <c r="E82" s="320"/>
      <c r="F82" s="320"/>
      <c r="G82" s="311" t="s">
        <v>2419</v>
      </c>
      <c r="H82" s="308">
        <f>SUM(H75:H81)</f>
        <v>61</v>
      </c>
      <c r="I82" s="312">
        <f t="shared" si="5"/>
        <v>1</v>
      </c>
      <c r="J82" s="309"/>
      <c r="K82" s="313" t="s">
        <v>2419</v>
      </c>
      <c r="L82" s="308">
        <f>SUM(L75:L81)</f>
        <v>61</v>
      </c>
      <c r="M82" s="312">
        <f t="shared" si="7"/>
        <v>1</v>
      </c>
    </row>
    <row r="83" spans="2:13" s="5" customFormat="1" ht="16.5">
      <c r="B83" s="2"/>
      <c r="F83" s="454" t="s">
        <v>2494</v>
      </c>
      <c r="G83" s="454"/>
      <c r="H83" s="454"/>
      <c r="I83" s="454"/>
      <c r="J83" s="454"/>
      <c r="K83" s="454"/>
      <c r="L83" s="454"/>
      <c r="M83" s="454"/>
    </row>
    <row r="84" spans="1:14" s="7" customFormat="1" ht="16.5">
      <c r="A84" s="430" t="s">
        <v>5</v>
      </c>
      <c r="B84" s="430"/>
      <c r="C84" s="430"/>
      <c r="D84" s="430"/>
      <c r="E84" s="430"/>
      <c r="F84" s="430"/>
      <c r="G84" s="449" t="s">
        <v>2420</v>
      </c>
      <c r="H84" s="449"/>
      <c r="I84" s="449"/>
      <c r="J84" s="449"/>
      <c r="K84" s="449"/>
      <c r="L84" s="449"/>
      <c r="M84" s="449"/>
      <c r="N84" s="5"/>
    </row>
    <row r="85" spans="1:25" ht="16.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5:25" ht="16.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5:25" ht="16.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>
      <c r="A88" s="430" t="s">
        <v>2463</v>
      </c>
      <c r="B88" s="430"/>
      <c r="C88" s="430"/>
      <c r="G88" s="449" t="s">
        <v>2462</v>
      </c>
      <c r="H88" s="449"/>
      <c r="I88" s="449"/>
      <c r="J88" s="449"/>
      <c r="K88" s="449"/>
      <c r="L88" s="449"/>
      <c r="M88" s="44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</sheetData>
  <sheetProtection/>
  <mergeCells count="25">
    <mergeCell ref="A88:C88"/>
    <mergeCell ref="G88:M88"/>
    <mergeCell ref="A7:N7"/>
    <mergeCell ref="A9:A10"/>
    <mergeCell ref="C9:D10"/>
    <mergeCell ref="E9:E10"/>
    <mergeCell ref="F9:F10"/>
    <mergeCell ref="A8:M8"/>
    <mergeCell ref="A84:C84"/>
    <mergeCell ref="B9:B10"/>
    <mergeCell ref="A2:D2"/>
    <mergeCell ref="A3:D3"/>
    <mergeCell ref="A5:N5"/>
    <mergeCell ref="A6:N6"/>
    <mergeCell ref="E2:M2"/>
    <mergeCell ref="E3:M3"/>
    <mergeCell ref="D84:F84"/>
    <mergeCell ref="G84:M84"/>
    <mergeCell ref="M9:M10"/>
    <mergeCell ref="G9:H9"/>
    <mergeCell ref="F83:M83"/>
    <mergeCell ref="I9:J9"/>
    <mergeCell ref="K9:L9"/>
    <mergeCell ref="G73:I73"/>
    <mergeCell ref="K73:M73"/>
  </mergeCells>
  <conditionalFormatting sqref="G11:G71 I11:I71 K11:K71">
    <cfRule type="cellIs" priority="3" dxfId="0" operator="equal" stopIfTrue="1">
      <formula>0</formula>
    </cfRule>
  </conditionalFormatting>
  <printOptions/>
  <pageMargins left="0.2" right="0.17" top="0.32" bottom="0.23" header="0.28" footer="0.2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5"/>
  <sheetViews>
    <sheetView zoomScale="75" zoomScaleNormal="75" zoomScalePageLayoutView="0" workbookViewId="0" topLeftCell="A69">
      <selection activeCell="N89" sqref="N89"/>
    </sheetView>
  </sheetViews>
  <sheetFormatPr defaultColWidth="9.140625" defaultRowHeight="12.75"/>
  <cols>
    <col min="1" max="1" width="3.140625" style="2" customWidth="1"/>
    <col min="2" max="2" width="11.00390625" style="2" customWidth="1"/>
    <col min="3" max="3" width="14.7109375" style="2" customWidth="1"/>
    <col min="4" max="4" width="7.421875" style="2" customWidth="1"/>
    <col min="5" max="5" width="8.7109375" style="2" customWidth="1"/>
    <col min="6" max="6" width="9.8515625" style="2" customWidth="1"/>
    <col min="7" max="8" width="6.28125" style="2" customWidth="1"/>
    <col min="9" max="9" width="6.7109375" style="2" customWidth="1"/>
    <col min="10" max="10" width="6.28125" style="2" customWidth="1"/>
    <col min="11" max="12" width="6.421875" style="2" customWidth="1"/>
    <col min="13" max="13" width="7.7109375" style="2" customWidth="1"/>
    <col min="14" max="14" width="10.28125" style="2" customWidth="1"/>
    <col min="15" max="15" width="13.28125" style="2" bestFit="1" customWidth="1"/>
    <col min="16" max="16" width="28.28125" style="2" bestFit="1" customWidth="1"/>
    <col min="17" max="16384" width="9.140625" style="2" customWidth="1"/>
  </cols>
  <sheetData>
    <row r="1" ht="24.75" customHeight="1">
      <c r="M1" s="215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2428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2497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60" t="s">
        <v>2411</v>
      </c>
    </row>
    <row r="10" spans="1:13" s="5" customFormat="1" ht="49.5">
      <c r="A10" s="447"/>
      <c r="B10" s="450"/>
      <c r="C10" s="447"/>
      <c r="D10" s="447"/>
      <c r="E10" s="447"/>
      <c r="F10" s="447"/>
      <c r="G10" s="6" t="s">
        <v>2402</v>
      </c>
      <c r="H10" s="272" t="s">
        <v>2495</v>
      </c>
      <c r="I10" s="6" t="s">
        <v>2402</v>
      </c>
      <c r="J10" s="272" t="s">
        <v>2495</v>
      </c>
      <c r="K10" s="6" t="s">
        <v>2402</v>
      </c>
      <c r="L10" s="272" t="s">
        <v>2495</v>
      </c>
      <c r="M10" s="447"/>
    </row>
    <row r="11" spans="1:26" ht="21.75" customHeight="1">
      <c r="A11" s="273">
        <v>1</v>
      </c>
      <c r="B11" s="303">
        <v>1820253673</v>
      </c>
      <c r="C11" s="274" t="s">
        <v>2089</v>
      </c>
      <c r="D11" s="275" t="s">
        <v>2090</v>
      </c>
      <c r="E11" s="276" t="s">
        <v>1385</v>
      </c>
      <c r="F11" s="277" t="s">
        <v>2091</v>
      </c>
      <c r="G11" s="278">
        <v>90</v>
      </c>
      <c r="H11" s="314" t="str">
        <f aca="true" t="shared" si="0" ref="H11:L73">IF(G11&gt;=90,"X SẮC",IF(G11&gt;=80,"TỐT",IF(G11&gt;=70,"KHÁ",IF(G11&gt;=60,"TB KHÁ",IF(G11&gt;=50,"T. BÌNH",IF(G11&gt;=40,"YẾU","KÉM"))))))</f>
        <v>X SẮC</v>
      </c>
      <c r="I11" s="278">
        <v>93</v>
      </c>
      <c r="J11" s="314" t="str">
        <f t="shared" si="0"/>
        <v>X SẮC</v>
      </c>
      <c r="K11" s="278">
        <f>(G11+I11)/2</f>
        <v>91.5</v>
      </c>
      <c r="L11" s="314" t="str">
        <f t="shared" si="0"/>
        <v>X SẮC</v>
      </c>
      <c r="M11" s="279"/>
      <c r="O11" s="177"/>
      <c r="P11" s="174"/>
      <c r="Q11" s="175"/>
      <c r="R11" s="175"/>
      <c r="S11" s="175"/>
      <c r="T11" s="10"/>
      <c r="U11" s="10"/>
      <c r="V11" s="10"/>
      <c r="W11" s="10"/>
      <c r="X11" s="10"/>
      <c r="Y11" s="10"/>
      <c r="Z11" s="11"/>
    </row>
    <row r="12" spans="1:26" ht="21.75" customHeight="1">
      <c r="A12" s="280">
        <v>2</v>
      </c>
      <c r="B12" s="304">
        <v>1820253674</v>
      </c>
      <c r="C12" s="281" t="s">
        <v>2092</v>
      </c>
      <c r="D12" s="282" t="s">
        <v>1402</v>
      </c>
      <c r="E12" s="283">
        <v>34675</v>
      </c>
      <c r="F12" s="284" t="s">
        <v>2091</v>
      </c>
      <c r="G12" s="285">
        <v>80</v>
      </c>
      <c r="H12" s="315" t="str">
        <f t="shared" si="0"/>
        <v>TỐT</v>
      </c>
      <c r="I12" s="285">
        <v>70</v>
      </c>
      <c r="J12" s="315" t="str">
        <f t="shared" si="0"/>
        <v>KHÁ</v>
      </c>
      <c r="K12" s="285">
        <f>(G12+I12)/2</f>
        <v>75</v>
      </c>
      <c r="L12" s="315" t="str">
        <f t="shared" si="0"/>
        <v>KHÁ</v>
      </c>
      <c r="M12" s="286"/>
      <c r="O12" s="177"/>
      <c r="P12" s="174"/>
      <c r="Q12" s="175"/>
      <c r="R12" s="175"/>
      <c r="S12" s="175"/>
      <c r="T12" s="178"/>
      <c r="U12" s="178"/>
      <c r="V12" s="178"/>
      <c r="W12" s="178"/>
      <c r="X12" s="10"/>
      <c r="Y12" s="10"/>
      <c r="Z12" s="11"/>
    </row>
    <row r="13" spans="1:26" ht="21.75" customHeight="1">
      <c r="A13" s="280">
        <v>3</v>
      </c>
      <c r="B13" s="304">
        <v>1820253678</v>
      </c>
      <c r="C13" s="281" t="s">
        <v>1993</v>
      </c>
      <c r="D13" s="282" t="s">
        <v>1978</v>
      </c>
      <c r="E13" s="283" t="s">
        <v>2093</v>
      </c>
      <c r="F13" s="284" t="s">
        <v>2091</v>
      </c>
      <c r="G13" s="285">
        <v>90</v>
      </c>
      <c r="H13" s="315" t="str">
        <f t="shared" si="0"/>
        <v>X SẮC</v>
      </c>
      <c r="I13" s="285">
        <v>93</v>
      </c>
      <c r="J13" s="315" t="str">
        <f t="shared" si="0"/>
        <v>X SẮC</v>
      </c>
      <c r="K13" s="285">
        <f aca="true" t="shared" si="1" ref="K13:K76">(G13+I13)/2</f>
        <v>91.5</v>
      </c>
      <c r="L13" s="315" t="str">
        <f t="shared" si="0"/>
        <v>X SẮC</v>
      </c>
      <c r="M13" s="286"/>
      <c r="O13" s="177"/>
      <c r="P13" s="174"/>
      <c r="Q13" s="175"/>
      <c r="R13" s="175"/>
      <c r="S13" s="175"/>
      <c r="T13" s="10"/>
      <c r="U13" s="10"/>
      <c r="V13" s="10"/>
      <c r="W13" s="10"/>
      <c r="X13" s="10"/>
      <c r="Y13" s="10"/>
      <c r="Z13" s="11"/>
    </row>
    <row r="14" spans="1:26" ht="21.75" customHeight="1">
      <c r="A14" s="280">
        <v>4</v>
      </c>
      <c r="B14" s="304">
        <v>1820253680</v>
      </c>
      <c r="C14" s="281" t="s">
        <v>2094</v>
      </c>
      <c r="D14" s="282" t="s">
        <v>1947</v>
      </c>
      <c r="E14" s="283" t="s">
        <v>1915</v>
      </c>
      <c r="F14" s="284" t="s">
        <v>2091</v>
      </c>
      <c r="G14" s="285">
        <v>90</v>
      </c>
      <c r="H14" s="315" t="str">
        <f t="shared" si="0"/>
        <v>X SẮC</v>
      </c>
      <c r="I14" s="285">
        <v>90</v>
      </c>
      <c r="J14" s="315" t="str">
        <f t="shared" si="0"/>
        <v>X SẮC</v>
      </c>
      <c r="K14" s="285">
        <f t="shared" si="1"/>
        <v>90</v>
      </c>
      <c r="L14" s="315" t="str">
        <f t="shared" si="0"/>
        <v>X SẮC</v>
      </c>
      <c r="M14" s="286"/>
      <c r="O14" s="177"/>
      <c r="P14" s="174"/>
      <c r="Q14" s="175"/>
      <c r="R14" s="175"/>
      <c r="S14" s="175"/>
      <c r="T14" s="178"/>
      <c r="U14" s="178"/>
      <c r="V14" s="178"/>
      <c r="W14" s="178"/>
      <c r="X14" s="10"/>
      <c r="Y14" s="10"/>
      <c r="Z14" s="11"/>
    </row>
    <row r="15" spans="1:26" ht="21.75" customHeight="1">
      <c r="A15" s="280">
        <v>5</v>
      </c>
      <c r="B15" s="304">
        <v>1820253681</v>
      </c>
      <c r="C15" s="281" t="s">
        <v>1646</v>
      </c>
      <c r="D15" s="282" t="s">
        <v>2095</v>
      </c>
      <c r="E15" s="283" t="s">
        <v>2096</v>
      </c>
      <c r="F15" s="284" t="s">
        <v>2091</v>
      </c>
      <c r="G15" s="285">
        <v>93</v>
      </c>
      <c r="H15" s="315" t="str">
        <f t="shared" si="0"/>
        <v>X SẮC</v>
      </c>
      <c r="I15" s="285">
        <v>95</v>
      </c>
      <c r="J15" s="315" t="str">
        <f t="shared" si="0"/>
        <v>X SẮC</v>
      </c>
      <c r="K15" s="285">
        <f t="shared" si="1"/>
        <v>94</v>
      </c>
      <c r="L15" s="315" t="str">
        <f t="shared" si="0"/>
        <v>X SẮC</v>
      </c>
      <c r="M15" s="286"/>
      <c r="O15" s="177"/>
      <c r="P15" s="174"/>
      <c r="Q15" s="175"/>
      <c r="R15" s="175"/>
      <c r="S15" s="175"/>
      <c r="T15" s="10"/>
      <c r="U15" s="10"/>
      <c r="V15" s="10"/>
      <c r="W15" s="10"/>
      <c r="X15" s="10"/>
      <c r="Y15" s="10"/>
      <c r="Z15" s="11"/>
    </row>
    <row r="16" spans="1:26" ht="21.75" customHeight="1">
      <c r="A16" s="280">
        <v>6</v>
      </c>
      <c r="B16" s="304">
        <v>1820253682</v>
      </c>
      <c r="C16" s="281" t="s">
        <v>2097</v>
      </c>
      <c r="D16" s="282" t="s">
        <v>1978</v>
      </c>
      <c r="E16" s="283" t="s">
        <v>2098</v>
      </c>
      <c r="F16" s="284" t="s">
        <v>2091</v>
      </c>
      <c r="G16" s="285">
        <v>80</v>
      </c>
      <c r="H16" s="315" t="str">
        <f t="shared" si="0"/>
        <v>TỐT</v>
      </c>
      <c r="I16" s="285">
        <v>80</v>
      </c>
      <c r="J16" s="315" t="str">
        <f t="shared" si="0"/>
        <v>TỐT</v>
      </c>
      <c r="K16" s="285">
        <f t="shared" si="1"/>
        <v>80</v>
      </c>
      <c r="L16" s="315" t="str">
        <f t="shared" si="0"/>
        <v>TỐT</v>
      </c>
      <c r="M16" s="286"/>
      <c r="O16" s="177"/>
      <c r="P16" s="174"/>
      <c r="Q16" s="175"/>
      <c r="R16" s="175"/>
      <c r="S16" s="175"/>
      <c r="T16" s="10"/>
      <c r="U16" s="10"/>
      <c r="V16" s="10"/>
      <c r="W16" s="10"/>
      <c r="X16" s="10"/>
      <c r="Y16" s="10"/>
      <c r="Z16" s="11"/>
    </row>
    <row r="17" spans="1:26" ht="21.75" customHeight="1">
      <c r="A17" s="280">
        <v>7</v>
      </c>
      <c r="B17" s="304">
        <v>1820253683</v>
      </c>
      <c r="C17" s="281" t="s">
        <v>2099</v>
      </c>
      <c r="D17" s="282" t="s">
        <v>1964</v>
      </c>
      <c r="E17" s="283" t="s">
        <v>1353</v>
      </c>
      <c r="F17" s="284" t="s">
        <v>2091</v>
      </c>
      <c r="G17" s="285">
        <v>95</v>
      </c>
      <c r="H17" s="315" t="str">
        <f t="shared" si="0"/>
        <v>X SẮC</v>
      </c>
      <c r="I17" s="285">
        <v>100</v>
      </c>
      <c r="J17" s="315" t="str">
        <f t="shared" si="0"/>
        <v>X SẮC</v>
      </c>
      <c r="K17" s="285">
        <f t="shared" si="1"/>
        <v>97.5</v>
      </c>
      <c r="L17" s="315" t="str">
        <f t="shared" si="0"/>
        <v>X SẮC</v>
      </c>
      <c r="M17" s="286"/>
      <c r="O17" s="177"/>
      <c r="P17" s="174"/>
      <c r="Q17" s="175"/>
      <c r="R17" s="175"/>
      <c r="S17" s="175"/>
      <c r="T17" s="178"/>
      <c r="U17" s="178"/>
      <c r="V17" s="178"/>
      <c r="W17" s="178"/>
      <c r="X17" s="10"/>
      <c r="Y17" s="10"/>
      <c r="Z17" s="11"/>
    </row>
    <row r="18" spans="1:26" ht="21.75" customHeight="1">
      <c r="A18" s="280">
        <v>8</v>
      </c>
      <c r="B18" s="304">
        <v>1820253684</v>
      </c>
      <c r="C18" s="281" t="s">
        <v>2100</v>
      </c>
      <c r="D18" s="282" t="s">
        <v>2008</v>
      </c>
      <c r="E18" s="283" t="s">
        <v>1716</v>
      </c>
      <c r="F18" s="284" t="s">
        <v>2091</v>
      </c>
      <c r="G18" s="285">
        <v>93</v>
      </c>
      <c r="H18" s="315" t="str">
        <f t="shared" si="0"/>
        <v>X SẮC</v>
      </c>
      <c r="I18" s="285">
        <v>90</v>
      </c>
      <c r="J18" s="315" t="str">
        <f t="shared" si="0"/>
        <v>X SẮC</v>
      </c>
      <c r="K18" s="285">
        <f t="shared" si="1"/>
        <v>91.5</v>
      </c>
      <c r="L18" s="315" t="str">
        <f t="shared" si="0"/>
        <v>X SẮC</v>
      </c>
      <c r="M18" s="286"/>
      <c r="O18" s="177"/>
      <c r="P18" s="174"/>
      <c r="Q18" s="175"/>
      <c r="R18" s="175"/>
      <c r="S18" s="175"/>
      <c r="T18" s="178"/>
      <c r="U18" s="178"/>
      <c r="V18" s="178"/>
      <c r="W18" s="178"/>
      <c r="X18" s="10"/>
      <c r="Y18" s="10"/>
      <c r="Z18" s="11"/>
    </row>
    <row r="19" spans="1:26" ht="21.75" customHeight="1">
      <c r="A19" s="280">
        <v>9</v>
      </c>
      <c r="B19" s="304">
        <v>1820253685</v>
      </c>
      <c r="C19" s="281" t="s">
        <v>2101</v>
      </c>
      <c r="D19" s="282" t="s">
        <v>1946</v>
      </c>
      <c r="E19" s="283" t="s">
        <v>1952</v>
      </c>
      <c r="F19" s="284" t="s">
        <v>2091</v>
      </c>
      <c r="G19" s="285">
        <v>80</v>
      </c>
      <c r="H19" s="315" t="str">
        <f t="shared" si="0"/>
        <v>TỐT</v>
      </c>
      <c r="I19" s="285">
        <v>75</v>
      </c>
      <c r="J19" s="315" t="str">
        <f t="shared" si="0"/>
        <v>KHÁ</v>
      </c>
      <c r="K19" s="285">
        <f t="shared" si="1"/>
        <v>77.5</v>
      </c>
      <c r="L19" s="315" t="str">
        <f t="shared" si="0"/>
        <v>KHÁ</v>
      </c>
      <c r="M19" s="286"/>
      <c r="O19" s="177"/>
      <c r="P19" s="174"/>
      <c r="Q19" s="175"/>
      <c r="R19" s="175"/>
      <c r="S19" s="175"/>
      <c r="T19" s="179"/>
      <c r="U19" s="179"/>
      <c r="V19" s="179"/>
      <c r="W19" s="179"/>
      <c r="X19" s="10"/>
      <c r="Y19" s="10"/>
      <c r="Z19" s="11"/>
    </row>
    <row r="20" spans="1:26" ht="21.75" customHeight="1">
      <c r="A20" s="280">
        <v>10</v>
      </c>
      <c r="B20" s="304">
        <v>1820253686</v>
      </c>
      <c r="C20" s="281" t="s">
        <v>2102</v>
      </c>
      <c r="D20" s="282" t="s">
        <v>1540</v>
      </c>
      <c r="E20" s="283" t="s">
        <v>1988</v>
      </c>
      <c r="F20" s="284" t="s">
        <v>2091</v>
      </c>
      <c r="G20" s="285">
        <v>93</v>
      </c>
      <c r="H20" s="315" t="str">
        <f t="shared" si="0"/>
        <v>X SẮC</v>
      </c>
      <c r="I20" s="285">
        <v>93</v>
      </c>
      <c r="J20" s="315" t="str">
        <f t="shared" si="0"/>
        <v>X SẮC</v>
      </c>
      <c r="K20" s="285">
        <f t="shared" si="1"/>
        <v>93</v>
      </c>
      <c r="L20" s="315" t="str">
        <f t="shared" si="0"/>
        <v>X SẮC</v>
      </c>
      <c r="M20" s="286"/>
      <c r="O20" s="177"/>
      <c r="P20" s="174"/>
      <c r="Q20" s="175"/>
      <c r="R20" s="175"/>
      <c r="S20" s="175"/>
      <c r="T20" s="10"/>
      <c r="U20" s="10"/>
      <c r="V20" s="10"/>
      <c r="W20" s="10"/>
      <c r="X20" s="10"/>
      <c r="Y20" s="10"/>
      <c r="Z20" s="11"/>
    </row>
    <row r="21" spans="1:26" ht="21.75" customHeight="1">
      <c r="A21" s="280">
        <v>11</v>
      </c>
      <c r="B21" s="304">
        <v>1820253687</v>
      </c>
      <c r="C21" s="281" t="s">
        <v>2103</v>
      </c>
      <c r="D21" s="282" t="s">
        <v>2037</v>
      </c>
      <c r="E21" s="283" t="s">
        <v>1982</v>
      </c>
      <c r="F21" s="284" t="s">
        <v>2091</v>
      </c>
      <c r="G21" s="285">
        <v>93</v>
      </c>
      <c r="H21" s="315" t="str">
        <f t="shared" si="0"/>
        <v>X SẮC</v>
      </c>
      <c r="I21" s="285">
        <v>95</v>
      </c>
      <c r="J21" s="315" t="str">
        <f t="shared" si="0"/>
        <v>X SẮC</v>
      </c>
      <c r="K21" s="285">
        <f t="shared" si="1"/>
        <v>94</v>
      </c>
      <c r="L21" s="315" t="str">
        <f t="shared" si="0"/>
        <v>X SẮC</v>
      </c>
      <c r="M21" s="286"/>
      <c r="O21" s="177"/>
      <c r="P21" s="174"/>
      <c r="Q21" s="175"/>
      <c r="R21" s="175"/>
      <c r="S21" s="175"/>
      <c r="T21" s="10"/>
      <c r="U21" s="10"/>
      <c r="V21" s="10"/>
      <c r="W21" s="10"/>
      <c r="X21" s="10"/>
      <c r="Y21" s="10"/>
      <c r="Z21" s="11"/>
    </row>
    <row r="22" spans="1:26" ht="21.75" customHeight="1">
      <c r="A22" s="280">
        <v>12</v>
      </c>
      <c r="B22" s="304">
        <v>1820253898</v>
      </c>
      <c r="C22" s="281" t="s">
        <v>1736</v>
      </c>
      <c r="D22" s="282" t="s">
        <v>1967</v>
      </c>
      <c r="E22" s="283" t="s">
        <v>1970</v>
      </c>
      <c r="F22" s="284" t="s">
        <v>2091</v>
      </c>
      <c r="G22" s="285">
        <v>90</v>
      </c>
      <c r="H22" s="315" t="str">
        <f t="shared" si="0"/>
        <v>X SẮC</v>
      </c>
      <c r="I22" s="285">
        <v>90</v>
      </c>
      <c r="J22" s="315" t="str">
        <f t="shared" si="0"/>
        <v>X SẮC</v>
      </c>
      <c r="K22" s="285">
        <f t="shared" si="1"/>
        <v>90</v>
      </c>
      <c r="L22" s="315" t="str">
        <f t="shared" si="0"/>
        <v>X SẮC</v>
      </c>
      <c r="M22" s="286"/>
      <c r="O22" s="177"/>
      <c r="P22" s="174"/>
      <c r="Q22" s="175"/>
      <c r="R22" s="175"/>
      <c r="S22" s="175"/>
      <c r="T22" s="10"/>
      <c r="U22" s="10"/>
      <c r="V22" s="10"/>
      <c r="W22" s="10"/>
      <c r="X22" s="10"/>
      <c r="Y22" s="10"/>
      <c r="Z22" s="11"/>
    </row>
    <row r="23" spans="1:26" ht="21.75" customHeight="1">
      <c r="A23" s="280">
        <v>13</v>
      </c>
      <c r="B23" s="304">
        <v>1820253900</v>
      </c>
      <c r="C23" s="281" t="s">
        <v>2104</v>
      </c>
      <c r="D23" s="282" t="s">
        <v>1457</v>
      </c>
      <c r="E23" s="283" t="s">
        <v>1738</v>
      </c>
      <c r="F23" s="284" t="s">
        <v>2091</v>
      </c>
      <c r="G23" s="285">
        <v>80</v>
      </c>
      <c r="H23" s="315" t="str">
        <f t="shared" si="0"/>
        <v>TỐT</v>
      </c>
      <c r="I23" s="285">
        <v>90</v>
      </c>
      <c r="J23" s="315" t="str">
        <f t="shared" si="0"/>
        <v>X SẮC</v>
      </c>
      <c r="K23" s="285">
        <f t="shared" si="1"/>
        <v>85</v>
      </c>
      <c r="L23" s="315" t="str">
        <f t="shared" si="0"/>
        <v>TỐT</v>
      </c>
      <c r="M23" s="286"/>
      <c r="O23" s="177"/>
      <c r="P23" s="174"/>
      <c r="Q23" s="175"/>
      <c r="R23" s="175"/>
      <c r="S23" s="175"/>
      <c r="T23" s="10"/>
      <c r="U23" s="10"/>
      <c r="V23" s="10"/>
      <c r="W23" s="10"/>
      <c r="X23" s="10"/>
      <c r="Y23" s="10"/>
      <c r="Z23" s="11"/>
    </row>
    <row r="24" spans="1:26" ht="21.75" customHeight="1">
      <c r="A24" s="280">
        <v>14</v>
      </c>
      <c r="B24" s="304">
        <v>1820253901</v>
      </c>
      <c r="C24" s="281" t="s">
        <v>2105</v>
      </c>
      <c r="D24" s="282" t="s">
        <v>1657</v>
      </c>
      <c r="E24" s="283" t="s">
        <v>2106</v>
      </c>
      <c r="F24" s="284" t="s">
        <v>2091</v>
      </c>
      <c r="G24" s="285">
        <v>90</v>
      </c>
      <c r="H24" s="315" t="str">
        <f t="shared" si="0"/>
        <v>X SẮC</v>
      </c>
      <c r="I24" s="285">
        <v>90</v>
      </c>
      <c r="J24" s="315" t="str">
        <f t="shared" si="0"/>
        <v>X SẮC</v>
      </c>
      <c r="K24" s="285">
        <f t="shared" si="1"/>
        <v>90</v>
      </c>
      <c r="L24" s="315" t="str">
        <f t="shared" si="0"/>
        <v>X SẮC</v>
      </c>
      <c r="M24" s="286"/>
      <c r="O24" s="177"/>
      <c r="P24" s="174"/>
      <c r="Q24" s="175"/>
      <c r="R24" s="175"/>
      <c r="S24" s="175"/>
      <c r="T24" s="10"/>
      <c r="U24" s="10"/>
      <c r="V24" s="10"/>
      <c r="W24" s="10"/>
      <c r="X24" s="10"/>
      <c r="Y24" s="10"/>
      <c r="Z24" s="11"/>
    </row>
    <row r="25" spans="1:26" ht="21.75" customHeight="1">
      <c r="A25" s="280">
        <v>15</v>
      </c>
      <c r="B25" s="304">
        <v>1820253902</v>
      </c>
      <c r="C25" s="281" t="s">
        <v>1959</v>
      </c>
      <c r="D25" s="282" t="s">
        <v>1987</v>
      </c>
      <c r="E25" s="283" t="s">
        <v>2098</v>
      </c>
      <c r="F25" s="284" t="s">
        <v>2091</v>
      </c>
      <c r="G25" s="285">
        <v>95</v>
      </c>
      <c r="H25" s="315" t="str">
        <f t="shared" si="0"/>
        <v>X SẮC</v>
      </c>
      <c r="I25" s="285">
        <v>90</v>
      </c>
      <c r="J25" s="315" t="str">
        <f t="shared" si="0"/>
        <v>X SẮC</v>
      </c>
      <c r="K25" s="285">
        <f t="shared" si="1"/>
        <v>92.5</v>
      </c>
      <c r="L25" s="315" t="str">
        <f t="shared" si="0"/>
        <v>X SẮC</v>
      </c>
      <c r="M25" s="286"/>
      <c r="O25" s="177"/>
      <c r="P25" s="174"/>
      <c r="Q25" s="175"/>
      <c r="R25" s="175"/>
      <c r="S25" s="175"/>
      <c r="T25" s="179"/>
      <c r="U25" s="179"/>
      <c r="V25" s="179"/>
      <c r="W25" s="179"/>
      <c r="X25" s="10"/>
      <c r="Y25" s="10"/>
      <c r="Z25" s="11"/>
    </row>
    <row r="26" spans="1:26" ht="21.75" customHeight="1">
      <c r="A26" s="280">
        <v>16</v>
      </c>
      <c r="B26" s="304">
        <v>1820253903</v>
      </c>
      <c r="C26" s="281" t="s">
        <v>2107</v>
      </c>
      <c r="D26" s="282" t="s">
        <v>1978</v>
      </c>
      <c r="E26" s="283" t="s">
        <v>792</v>
      </c>
      <c r="F26" s="284" t="s">
        <v>2091</v>
      </c>
      <c r="G26" s="285">
        <v>90</v>
      </c>
      <c r="H26" s="315" t="str">
        <f t="shared" si="0"/>
        <v>X SẮC</v>
      </c>
      <c r="I26" s="285">
        <v>95</v>
      </c>
      <c r="J26" s="315" t="str">
        <f t="shared" si="0"/>
        <v>X SẮC</v>
      </c>
      <c r="K26" s="285">
        <f t="shared" si="1"/>
        <v>92.5</v>
      </c>
      <c r="L26" s="315" t="str">
        <f t="shared" si="0"/>
        <v>X SẮC</v>
      </c>
      <c r="M26" s="286"/>
      <c r="O26" s="177"/>
      <c r="P26" s="174"/>
      <c r="Q26" s="175"/>
      <c r="R26" s="175"/>
      <c r="S26" s="175"/>
      <c r="T26" s="10"/>
      <c r="U26" s="10"/>
      <c r="V26" s="10"/>
      <c r="W26" s="10"/>
      <c r="X26" s="10"/>
      <c r="Y26" s="10"/>
      <c r="Z26" s="11"/>
    </row>
    <row r="27" spans="1:26" ht="21.75" customHeight="1">
      <c r="A27" s="280">
        <v>17</v>
      </c>
      <c r="B27" s="304">
        <v>1820254341</v>
      </c>
      <c r="C27" s="281" t="s">
        <v>2108</v>
      </c>
      <c r="D27" s="282" t="s">
        <v>1614</v>
      </c>
      <c r="E27" s="283" t="s">
        <v>1935</v>
      </c>
      <c r="F27" s="284" t="s">
        <v>2091</v>
      </c>
      <c r="G27" s="285">
        <v>93</v>
      </c>
      <c r="H27" s="315" t="str">
        <f t="shared" si="0"/>
        <v>X SẮC</v>
      </c>
      <c r="I27" s="285">
        <v>90</v>
      </c>
      <c r="J27" s="315" t="str">
        <f t="shared" si="0"/>
        <v>X SẮC</v>
      </c>
      <c r="K27" s="285">
        <f t="shared" si="1"/>
        <v>91.5</v>
      </c>
      <c r="L27" s="315" t="str">
        <f t="shared" si="0"/>
        <v>X SẮC</v>
      </c>
      <c r="M27" s="286"/>
      <c r="O27" s="177"/>
      <c r="P27" s="174"/>
      <c r="Q27" s="175"/>
      <c r="R27" s="175"/>
      <c r="S27" s="175"/>
      <c r="T27" s="10"/>
      <c r="U27" s="10"/>
      <c r="V27" s="10"/>
      <c r="W27" s="10"/>
      <c r="X27" s="10"/>
      <c r="Y27" s="10"/>
      <c r="Z27" s="11"/>
    </row>
    <row r="28" spans="1:26" ht="21.75" customHeight="1">
      <c r="A28" s="280">
        <v>18</v>
      </c>
      <c r="B28" s="304">
        <v>1820254349</v>
      </c>
      <c r="C28" s="281" t="s">
        <v>2109</v>
      </c>
      <c r="D28" s="282" t="s">
        <v>1402</v>
      </c>
      <c r="E28" s="283" t="s">
        <v>1308</v>
      </c>
      <c r="F28" s="284" t="s">
        <v>2091</v>
      </c>
      <c r="G28" s="285">
        <v>90</v>
      </c>
      <c r="H28" s="315" t="str">
        <f t="shared" si="0"/>
        <v>X SẮC</v>
      </c>
      <c r="I28" s="285">
        <v>90</v>
      </c>
      <c r="J28" s="315" t="str">
        <f t="shared" si="0"/>
        <v>X SẮC</v>
      </c>
      <c r="K28" s="285">
        <f t="shared" si="1"/>
        <v>90</v>
      </c>
      <c r="L28" s="315" t="str">
        <f t="shared" si="0"/>
        <v>X SẮC</v>
      </c>
      <c r="M28" s="286"/>
      <c r="O28" s="177"/>
      <c r="P28" s="174"/>
      <c r="Q28" s="175"/>
      <c r="R28" s="175"/>
      <c r="S28" s="175"/>
      <c r="T28" s="178"/>
      <c r="U28" s="178"/>
      <c r="V28" s="178"/>
      <c r="W28" s="178"/>
      <c r="X28" s="10"/>
      <c r="Y28" s="10"/>
      <c r="Z28" s="11"/>
    </row>
    <row r="29" spans="1:26" ht="21.75" customHeight="1">
      <c r="A29" s="280">
        <v>19</v>
      </c>
      <c r="B29" s="304">
        <v>1820254351</v>
      </c>
      <c r="C29" s="281" t="s">
        <v>1405</v>
      </c>
      <c r="D29" s="282" t="s">
        <v>1966</v>
      </c>
      <c r="E29" s="283" t="s">
        <v>1999</v>
      </c>
      <c r="F29" s="284" t="s">
        <v>2091</v>
      </c>
      <c r="G29" s="285">
        <v>93</v>
      </c>
      <c r="H29" s="315" t="str">
        <f t="shared" si="0"/>
        <v>X SẮC</v>
      </c>
      <c r="I29" s="285">
        <v>90</v>
      </c>
      <c r="J29" s="315" t="str">
        <f t="shared" si="0"/>
        <v>X SẮC</v>
      </c>
      <c r="K29" s="285">
        <f t="shared" si="1"/>
        <v>91.5</v>
      </c>
      <c r="L29" s="315" t="str">
        <f t="shared" si="0"/>
        <v>X SẮC</v>
      </c>
      <c r="M29" s="286"/>
      <c r="O29" s="177"/>
      <c r="P29" s="174"/>
      <c r="Q29" s="175"/>
      <c r="R29" s="175"/>
      <c r="S29" s="175"/>
      <c r="T29" s="10"/>
      <c r="U29" s="10"/>
      <c r="V29" s="10"/>
      <c r="W29" s="10"/>
      <c r="X29" s="10"/>
      <c r="Y29" s="10"/>
      <c r="Z29" s="11"/>
    </row>
    <row r="30" spans="1:26" ht="21.75" customHeight="1">
      <c r="A30" s="280">
        <v>20</v>
      </c>
      <c r="B30" s="304">
        <v>1820254352</v>
      </c>
      <c r="C30" s="281" t="s">
        <v>2110</v>
      </c>
      <c r="D30" s="282" t="s">
        <v>1336</v>
      </c>
      <c r="E30" s="283" t="s">
        <v>1633</v>
      </c>
      <c r="F30" s="284" t="s">
        <v>2091</v>
      </c>
      <c r="G30" s="285">
        <v>90</v>
      </c>
      <c r="H30" s="315" t="str">
        <f t="shared" si="0"/>
        <v>X SẮC</v>
      </c>
      <c r="I30" s="285">
        <v>90</v>
      </c>
      <c r="J30" s="315" t="str">
        <f t="shared" si="0"/>
        <v>X SẮC</v>
      </c>
      <c r="K30" s="285">
        <f t="shared" si="1"/>
        <v>90</v>
      </c>
      <c r="L30" s="315" t="str">
        <f t="shared" si="0"/>
        <v>X SẮC</v>
      </c>
      <c r="M30" s="286"/>
      <c r="O30" s="177"/>
      <c r="P30" s="174"/>
      <c r="Q30" s="175"/>
      <c r="R30" s="175"/>
      <c r="S30" s="175"/>
      <c r="T30" s="178"/>
      <c r="U30" s="178"/>
      <c r="V30" s="178"/>
      <c r="W30" s="178"/>
      <c r="X30" s="10"/>
      <c r="Y30" s="10"/>
      <c r="Z30" s="11"/>
    </row>
    <row r="31" spans="1:26" ht="21.75" customHeight="1">
      <c r="A31" s="280">
        <v>21</v>
      </c>
      <c r="B31" s="304">
        <v>1820254354</v>
      </c>
      <c r="C31" s="281" t="s">
        <v>2111</v>
      </c>
      <c r="D31" s="282" t="s">
        <v>1402</v>
      </c>
      <c r="E31" s="283" t="s">
        <v>2112</v>
      </c>
      <c r="F31" s="284" t="s">
        <v>2091</v>
      </c>
      <c r="G31" s="285">
        <v>90</v>
      </c>
      <c r="H31" s="315" t="str">
        <f t="shared" si="0"/>
        <v>X SẮC</v>
      </c>
      <c r="I31" s="285">
        <v>98</v>
      </c>
      <c r="J31" s="315" t="str">
        <f t="shared" si="0"/>
        <v>X SẮC</v>
      </c>
      <c r="K31" s="285">
        <f t="shared" si="1"/>
        <v>94</v>
      </c>
      <c r="L31" s="315" t="str">
        <f t="shared" si="0"/>
        <v>X SẮC</v>
      </c>
      <c r="M31" s="286"/>
      <c r="O31" s="177"/>
      <c r="P31" s="174"/>
      <c r="Q31" s="175"/>
      <c r="R31" s="175"/>
      <c r="S31" s="175"/>
      <c r="T31" s="178"/>
      <c r="U31" s="178"/>
      <c r="V31" s="178"/>
      <c r="W31" s="178"/>
      <c r="X31" s="10"/>
      <c r="Y31" s="10"/>
      <c r="Z31" s="11"/>
    </row>
    <row r="32" spans="1:26" ht="21.75" customHeight="1">
      <c r="A32" s="280">
        <v>22</v>
      </c>
      <c r="B32" s="304">
        <v>1820254355</v>
      </c>
      <c r="C32" s="281" t="s">
        <v>1974</v>
      </c>
      <c r="D32" s="282" t="s">
        <v>1480</v>
      </c>
      <c r="E32" s="283" t="s">
        <v>2113</v>
      </c>
      <c r="F32" s="284" t="s">
        <v>2091</v>
      </c>
      <c r="G32" s="285">
        <v>70</v>
      </c>
      <c r="H32" s="315" t="str">
        <f t="shared" si="0"/>
        <v>KHÁ</v>
      </c>
      <c r="I32" s="285">
        <v>93</v>
      </c>
      <c r="J32" s="315" t="str">
        <f t="shared" si="0"/>
        <v>X SẮC</v>
      </c>
      <c r="K32" s="285">
        <f t="shared" si="1"/>
        <v>81.5</v>
      </c>
      <c r="L32" s="315" t="str">
        <f t="shared" si="0"/>
        <v>TỐT</v>
      </c>
      <c r="M32" s="286"/>
      <c r="O32" s="177"/>
      <c r="P32" s="174"/>
      <c r="Q32" s="175"/>
      <c r="R32" s="175"/>
      <c r="S32" s="175"/>
      <c r="T32" s="178"/>
      <c r="U32" s="178"/>
      <c r="V32" s="178"/>
      <c r="W32" s="178"/>
      <c r="X32" s="10"/>
      <c r="Y32" s="10"/>
      <c r="Z32" s="11"/>
    </row>
    <row r="33" spans="1:26" ht="21.75" customHeight="1">
      <c r="A33" s="280">
        <v>23</v>
      </c>
      <c r="B33" s="304">
        <v>1820254357</v>
      </c>
      <c r="C33" s="281" t="s">
        <v>2114</v>
      </c>
      <c r="D33" s="282" t="s">
        <v>1614</v>
      </c>
      <c r="E33" s="283" t="s">
        <v>1989</v>
      </c>
      <c r="F33" s="284" t="s">
        <v>2091</v>
      </c>
      <c r="G33" s="285">
        <v>90</v>
      </c>
      <c r="H33" s="315" t="str">
        <f t="shared" si="0"/>
        <v>X SẮC</v>
      </c>
      <c r="I33" s="285">
        <v>75</v>
      </c>
      <c r="J33" s="315" t="str">
        <f t="shared" si="0"/>
        <v>KHÁ</v>
      </c>
      <c r="K33" s="285">
        <f t="shared" si="1"/>
        <v>82.5</v>
      </c>
      <c r="L33" s="315" t="str">
        <f t="shared" si="0"/>
        <v>TỐT</v>
      </c>
      <c r="M33" s="286"/>
      <c r="O33" s="177"/>
      <c r="P33" s="174"/>
      <c r="Q33" s="175"/>
      <c r="R33" s="175"/>
      <c r="S33" s="175"/>
      <c r="T33" s="10"/>
      <c r="U33" s="10"/>
      <c r="V33" s="10"/>
      <c r="W33" s="10"/>
      <c r="X33" s="10"/>
      <c r="Y33" s="10"/>
      <c r="Z33" s="11"/>
    </row>
    <row r="34" spans="1:26" ht="21.75" customHeight="1">
      <c r="A34" s="280">
        <v>24</v>
      </c>
      <c r="B34" s="304">
        <v>1820254358</v>
      </c>
      <c r="C34" s="281" t="s">
        <v>2115</v>
      </c>
      <c r="D34" s="282" t="s">
        <v>1740</v>
      </c>
      <c r="E34" s="283" t="s">
        <v>2116</v>
      </c>
      <c r="F34" s="284" t="s">
        <v>2091</v>
      </c>
      <c r="G34" s="285">
        <v>90</v>
      </c>
      <c r="H34" s="315" t="str">
        <f t="shared" si="0"/>
        <v>X SẮC</v>
      </c>
      <c r="I34" s="285">
        <v>90</v>
      </c>
      <c r="J34" s="315" t="str">
        <f t="shared" si="0"/>
        <v>X SẮC</v>
      </c>
      <c r="K34" s="285">
        <f t="shared" si="1"/>
        <v>90</v>
      </c>
      <c r="L34" s="315" t="str">
        <f t="shared" si="0"/>
        <v>X SẮC</v>
      </c>
      <c r="M34" s="286"/>
      <c r="O34" s="177"/>
      <c r="P34" s="174"/>
      <c r="Q34" s="175"/>
      <c r="R34" s="175"/>
      <c r="S34" s="175"/>
      <c r="T34" s="10"/>
      <c r="U34" s="10"/>
      <c r="V34" s="10"/>
      <c r="W34" s="10"/>
      <c r="X34" s="10"/>
      <c r="Y34" s="10"/>
      <c r="Z34" s="11"/>
    </row>
    <row r="35" spans="1:26" ht="21.75" customHeight="1">
      <c r="A35" s="280">
        <v>25</v>
      </c>
      <c r="B35" s="304">
        <v>1820254360</v>
      </c>
      <c r="C35" s="281" t="s">
        <v>2117</v>
      </c>
      <c r="D35" s="282" t="s">
        <v>2404</v>
      </c>
      <c r="E35" s="283" t="s">
        <v>660</v>
      </c>
      <c r="F35" s="284" t="s">
        <v>2091</v>
      </c>
      <c r="G35" s="285">
        <v>98</v>
      </c>
      <c r="H35" s="315" t="str">
        <f t="shared" si="0"/>
        <v>X SẮC</v>
      </c>
      <c r="I35" s="285">
        <v>90</v>
      </c>
      <c r="J35" s="315" t="str">
        <f t="shared" si="0"/>
        <v>X SẮC</v>
      </c>
      <c r="K35" s="285">
        <f t="shared" si="1"/>
        <v>94</v>
      </c>
      <c r="L35" s="315" t="str">
        <f t="shared" si="0"/>
        <v>X SẮC</v>
      </c>
      <c r="M35" s="286"/>
      <c r="O35" s="177"/>
      <c r="P35" s="174"/>
      <c r="Q35" s="175"/>
      <c r="R35" s="175"/>
      <c r="S35" s="175"/>
      <c r="T35" s="179"/>
      <c r="U35" s="179"/>
      <c r="V35" s="179"/>
      <c r="W35" s="179"/>
      <c r="X35" s="10"/>
      <c r="Y35" s="10"/>
      <c r="Z35" s="11"/>
    </row>
    <row r="36" spans="1:26" ht="21.75" customHeight="1">
      <c r="A36" s="280">
        <v>26</v>
      </c>
      <c r="B36" s="304">
        <v>1820254361</v>
      </c>
      <c r="C36" s="281" t="s">
        <v>2118</v>
      </c>
      <c r="D36" s="282" t="s">
        <v>1333</v>
      </c>
      <c r="E36" s="283" t="s">
        <v>1624</v>
      </c>
      <c r="F36" s="284" t="s">
        <v>2091</v>
      </c>
      <c r="G36" s="285">
        <v>85</v>
      </c>
      <c r="H36" s="315" t="str">
        <f t="shared" si="0"/>
        <v>TỐT</v>
      </c>
      <c r="I36" s="285">
        <v>90</v>
      </c>
      <c r="J36" s="315" t="str">
        <f t="shared" si="0"/>
        <v>X SẮC</v>
      </c>
      <c r="K36" s="285">
        <f t="shared" si="1"/>
        <v>87.5</v>
      </c>
      <c r="L36" s="315" t="str">
        <f t="shared" si="0"/>
        <v>TỐT</v>
      </c>
      <c r="M36" s="286"/>
      <c r="O36" s="177"/>
      <c r="P36" s="174"/>
      <c r="Q36" s="175"/>
      <c r="R36" s="175"/>
      <c r="S36" s="175"/>
      <c r="T36" s="10"/>
      <c r="U36" s="10"/>
      <c r="V36" s="10"/>
      <c r="W36" s="10"/>
      <c r="X36" s="10"/>
      <c r="Y36" s="10"/>
      <c r="Z36" s="11"/>
    </row>
    <row r="37" spans="1:26" ht="21.75" customHeight="1">
      <c r="A37" s="280">
        <v>27</v>
      </c>
      <c r="B37" s="304">
        <v>1820254362</v>
      </c>
      <c r="C37" s="281" t="s">
        <v>1933</v>
      </c>
      <c r="D37" s="282" t="s">
        <v>1605</v>
      </c>
      <c r="E37" s="283" t="s">
        <v>1596</v>
      </c>
      <c r="F37" s="284" t="s">
        <v>2091</v>
      </c>
      <c r="G37" s="285">
        <v>80</v>
      </c>
      <c r="H37" s="315" t="str">
        <f t="shared" si="0"/>
        <v>TỐT</v>
      </c>
      <c r="I37" s="285">
        <v>90</v>
      </c>
      <c r="J37" s="315" t="str">
        <f t="shared" si="0"/>
        <v>X SẮC</v>
      </c>
      <c r="K37" s="285">
        <f t="shared" si="1"/>
        <v>85</v>
      </c>
      <c r="L37" s="315" t="str">
        <f t="shared" si="0"/>
        <v>TỐT</v>
      </c>
      <c r="M37" s="286"/>
      <c r="O37" s="177"/>
      <c r="P37" s="174"/>
      <c r="Q37" s="175"/>
      <c r="R37" s="175"/>
      <c r="S37" s="175"/>
      <c r="T37" s="10"/>
      <c r="U37" s="10"/>
      <c r="V37" s="10"/>
      <c r="W37" s="10"/>
      <c r="X37" s="10"/>
      <c r="Y37" s="10"/>
      <c r="Z37" s="11"/>
    </row>
    <row r="38" spans="1:26" ht="21.75" customHeight="1">
      <c r="A38" s="280">
        <v>28</v>
      </c>
      <c r="B38" s="304">
        <v>1820254921</v>
      </c>
      <c r="C38" s="281" t="s">
        <v>1972</v>
      </c>
      <c r="D38" s="282" t="s">
        <v>1936</v>
      </c>
      <c r="E38" s="283" t="s">
        <v>2119</v>
      </c>
      <c r="F38" s="284" t="s">
        <v>2091</v>
      </c>
      <c r="G38" s="285">
        <v>90</v>
      </c>
      <c r="H38" s="315" t="str">
        <f t="shared" si="0"/>
        <v>X SẮC</v>
      </c>
      <c r="I38" s="285">
        <v>90</v>
      </c>
      <c r="J38" s="315" t="str">
        <f t="shared" si="0"/>
        <v>X SẮC</v>
      </c>
      <c r="K38" s="285">
        <f t="shared" si="1"/>
        <v>90</v>
      </c>
      <c r="L38" s="315" t="str">
        <f t="shared" si="0"/>
        <v>X SẮC</v>
      </c>
      <c r="M38" s="286"/>
      <c r="O38" s="177"/>
      <c r="P38" s="174"/>
      <c r="Q38" s="175"/>
      <c r="R38" s="175"/>
      <c r="S38" s="175"/>
      <c r="T38" s="10"/>
      <c r="U38" s="10"/>
      <c r="V38" s="10"/>
      <c r="W38" s="10"/>
      <c r="X38" s="10"/>
      <c r="Y38" s="10"/>
      <c r="Z38" s="11"/>
    </row>
    <row r="39" spans="1:26" ht="21.75" customHeight="1">
      <c r="A39" s="280">
        <v>29</v>
      </c>
      <c r="B39" s="304">
        <v>1821254353</v>
      </c>
      <c r="C39" s="281" t="s">
        <v>2120</v>
      </c>
      <c r="D39" s="282" t="s">
        <v>1324</v>
      </c>
      <c r="E39" s="283" t="s">
        <v>1996</v>
      </c>
      <c r="F39" s="284" t="s">
        <v>2091</v>
      </c>
      <c r="G39" s="285">
        <v>80</v>
      </c>
      <c r="H39" s="315" t="str">
        <f t="shared" si="0"/>
        <v>TỐT</v>
      </c>
      <c r="I39" s="285">
        <v>90</v>
      </c>
      <c r="J39" s="315" t="str">
        <f t="shared" si="0"/>
        <v>X SẮC</v>
      </c>
      <c r="K39" s="285">
        <f t="shared" si="1"/>
        <v>85</v>
      </c>
      <c r="L39" s="315" t="str">
        <f t="shared" si="0"/>
        <v>TỐT</v>
      </c>
      <c r="M39" s="286"/>
      <c r="O39" s="100"/>
      <c r="P39" s="174"/>
      <c r="Q39" s="175"/>
      <c r="R39" s="176"/>
      <c r="S39" s="175"/>
      <c r="T39" s="178"/>
      <c r="U39" s="178"/>
      <c r="V39" s="178"/>
      <c r="W39" s="178"/>
      <c r="X39" s="10"/>
      <c r="Y39" s="10"/>
      <c r="Z39" s="11"/>
    </row>
    <row r="40" spans="1:26" ht="21.75" customHeight="1">
      <c r="A40" s="280">
        <v>30</v>
      </c>
      <c r="B40" s="304">
        <v>1821254922</v>
      </c>
      <c r="C40" s="281" t="s">
        <v>2121</v>
      </c>
      <c r="D40" s="282" t="s">
        <v>1702</v>
      </c>
      <c r="E40" s="283" t="s">
        <v>2122</v>
      </c>
      <c r="F40" s="284" t="s">
        <v>2091</v>
      </c>
      <c r="G40" s="285">
        <v>80</v>
      </c>
      <c r="H40" s="315" t="str">
        <f t="shared" si="0"/>
        <v>TỐT</v>
      </c>
      <c r="I40" s="285">
        <v>75</v>
      </c>
      <c r="J40" s="315" t="str">
        <f t="shared" si="0"/>
        <v>KHÁ</v>
      </c>
      <c r="K40" s="285">
        <f t="shared" si="1"/>
        <v>77.5</v>
      </c>
      <c r="L40" s="315" t="str">
        <f t="shared" si="0"/>
        <v>KHÁ</v>
      </c>
      <c r="M40" s="286"/>
      <c r="O40" s="177"/>
      <c r="P40" s="174"/>
      <c r="Q40" s="175"/>
      <c r="R40" s="175"/>
      <c r="S40" s="175"/>
      <c r="T40" s="10"/>
      <c r="U40" s="10"/>
      <c r="V40" s="10"/>
      <c r="W40" s="10"/>
      <c r="X40" s="10"/>
      <c r="Y40" s="10"/>
      <c r="Z40" s="11"/>
    </row>
    <row r="41" spans="1:26" ht="21.75" customHeight="1">
      <c r="A41" s="280">
        <v>31</v>
      </c>
      <c r="B41" s="304">
        <v>1821254923</v>
      </c>
      <c r="C41" s="281" t="s">
        <v>2123</v>
      </c>
      <c r="D41" s="282" t="s">
        <v>1426</v>
      </c>
      <c r="E41" s="283" t="s">
        <v>1695</v>
      </c>
      <c r="F41" s="284" t="s">
        <v>2091</v>
      </c>
      <c r="G41" s="285">
        <v>75</v>
      </c>
      <c r="H41" s="315" t="str">
        <f t="shared" si="0"/>
        <v>KHÁ</v>
      </c>
      <c r="I41" s="285">
        <v>70</v>
      </c>
      <c r="J41" s="315" t="str">
        <f t="shared" si="0"/>
        <v>KHÁ</v>
      </c>
      <c r="K41" s="285">
        <f t="shared" si="1"/>
        <v>72.5</v>
      </c>
      <c r="L41" s="315" t="str">
        <f t="shared" si="0"/>
        <v>KHÁ</v>
      </c>
      <c r="M41" s="286"/>
      <c r="O41" s="177"/>
      <c r="P41" s="174"/>
      <c r="Q41" s="175"/>
      <c r="R41" s="175"/>
      <c r="S41" s="175"/>
      <c r="T41" s="178"/>
      <c r="U41" s="178"/>
      <c r="V41" s="178"/>
      <c r="W41" s="178"/>
      <c r="X41" s="10"/>
      <c r="Y41" s="10"/>
      <c r="Z41" s="11"/>
    </row>
    <row r="42" spans="1:26" ht="21.75" customHeight="1">
      <c r="A42" s="280">
        <v>32</v>
      </c>
      <c r="B42" s="304">
        <v>1821254925</v>
      </c>
      <c r="C42" s="281" t="s">
        <v>2124</v>
      </c>
      <c r="D42" s="282" t="s">
        <v>1529</v>
      </c>
      <c r="E42" s="283" t="s">
        <v>2125</v>
      </c>
      <c r="F42" s="284" t="s">
        <v>2091</v>
      </c>
      <c r="G42" s="285">
        <v>95</v>
      </c>
      <c r="H42" s="315" t="str">
        <f t="shared" si="0"/>
        <v>X SẮC</v>
      </c>
      <c r="I42" s="285">
        <v>98</v>
      </c>
      <c r="J42" s="315" t="str">
        <f t="shared" si="0"/>
        <v>X SẮC</v>
      </c>
      <c r="K42" s="285">
        <f t="shared" si="1"/>
        <v>96.5</v>
      </c>
      <c r="L42" s="315" t="str">
        <f t="shared" si="0"/>
        <v>X SẮC</v>
      </c>
      <c r="M42" s="286"/>
      <c r="O42" s="177"/>
      <c r="P42" s="174"/>
      <c r="Q42" s="175"/>
      <c r="R42" s="175"/>
      <c r="S42" s="175"/>
      <c r="T42" s="10"/>
      <c r="U42" s="10"/>
      <c r="V42" s="10"/>
      <c r="W42" s="10"/>
      <c r="X42" s="10"/>
      <c r="Y42" s="10"/>
      <c r="Z42" s="11"/>
    </row>
    <row r="43" spans="1:26" ht="21.75" customHeight="1">
      <c r="A43" s="280">
        <v>33</v>
      </c>
      <c r="B43" s="304">
        <v>1821254926</v>
      </c>
      <c r="C43" s="281" t="s">
        <v>2126</v>
      </c>
      <c r="D43" s="282" t="s">
        <v>1327</v>
      </c>
      <c r="E43" s="283" t="s">
        <v>2053</v>
      </c>
      <c r="F43" s="284" t="s">
        <v>2091</v>
      </c>
      <c r="G43" s="285">
        <v>85</v>
      </c>
      <c r="H43" s="315" t="str">
        <f t="shared" si="0"/>
        <v>TỐT</v>
      </c>
      <c r="I43" s="285">
        <v>85</v>
      </c>
      <c r="J43" s="315" t="str">
        <f t="shared" si="0"/>
        <v>TỐT</v>
      </c>
      <c r="K43" s="285">
        <f t="shared" si="1"/>
        <v>85</v>
      </c>
      <c r="L43" s="315" t="str">
        <f t="shared" si="0"/>
        <v>TỐT</v>
      </c>
      <c r="M43" s="286"/>
      <c r="O43" s="177"/>
      <c r="P43" s="174"/>
      <c r="Q43" s="175"/>
      <c r="R43" s="175"/>
      <c r="S43" s="175"/>
      <c r="T43" s="10"/>
      <c r="U43" s="10"/>
      <c r="V43" s="10"/>
      <c r="W43" s="10"/>
      <c r="X43" s="10"/>
      <c r="Y43" s="10"/>
      <c r="Z43" s="11"/>
    </row>
    <row r="44" spans="1:26" ht="21.75" customHeight="1">
      <c r="A44" s="280">
        <v>34</v>
      </c>
      <c r="B44" s="304">
        <v>1821255382</v>
      </c>
      <c r="C44" s="281" t="s">
        <v>2127</v>
      </c>
      <c r="D44" s="282" t="s">
        <v>1303</v>
      </c>
      <c r="E44" s="283" t="s">
        <v>1418</v>
      </c>
      <c r="F44" s="284" t="s">
        <v>2091</v>
      </c>
      <c r="G44" s="285">
        <v>80</v>
      </c>
      <c r="H44" s="315" t="str">
        <f t="shared" si="0"/>
        <v>TỐT</v>
      </c>
      <c r="I44" s="285">
        <v>85</v>
      </c>
      <c r="J44" s="315" t="str">
        <f t="shared" si="0"/>
        <v>TỐT</v>
      </c>
      <c r="K44" s="285">
        <f t="shared" si="1"/>
        <v>82.5</v>
      </c>
      <c r="L44" s="315" t="str">
        <f t="shared" si="0"/>
        <v>TỐT</v>
      </c>
      <c r="M44" s="286"/>
      <c r="O44" s="177"/>
      <c r="P44" s="174"/>
      <c r="Q44" s="175"/>
      <c r="R44" s="175"/>
      <c r="S44" s="175"/>
      <c r="T44" s="10"/>
      <c r="U44" s="10"/>
      <c r="V44" s="10"/>
      <c r="W44" s="10"/>
      <c r="X44" s="10"/>
      <c r="Y44" s="10"/>
      <c r="Z44" s="11"/>
    </row>
    <row r="45" spans="1:26" ht="21.75" customHeight="1">
      <c r="A45" s="280">
        <v>35</v>
      </c>
      <c r="B45" s="304">
        <v>1821255383</v>
      </c>
      <c r="C45" s="281" t="s">
        <v>1386</v>
      </c>
      <c r="D45" s="282" t="s">
        <v>1459</v>
      </c>
      <c r="E45" s="283" t="s">
        <v>1391</v>
      </c>
      <c r="F45" s="284" t="s">
        <v>2091</v>
      </c>
      <c r="G45" s="285">
        <v>83</v>
      </c>
      <c r="H45" s="315" t="str">
        <f t="shared" si="0"/>
        <v>TỐT</v>
      </c>
      <c r="I45" s="285">
        <v>83</v>
      </c>
      <c r="J45" s="315" t="str">
        <f t="shared" si="0"/>
        <v>TỐT</v>
      </c>
      <c r="K45" s="285">
        <f t="shared" si="1"/>
        <v>83</v>
      </c>
      <c r="L45" s="315" t="str">
        <f t="shared" si="0"/>
        <v>TỐT</v>
      </c>
      <c r="M45" s="286"/>
      <c r="O45" s="177"/>
      <c r="P45" s="174"/>
      <c r="Q45" s="175"/>
      <c r="R45" s="175"/>
      <c r="S45" s="175"/>
      <c r="T45" s="178"/>
      <c r="U45" s="178"/>
      <c r="V45" s="178"/>
      <c r="W45" s="178"/>
      <c r="X45" s="10"/>
      <c r="Y45" s="10"/>
      <c r="Z45" s="11"/>
    </row>
    <row r="46" spans="1:26" ht="21.75" customHeight="1">
      <c r="A46" s="280">
        <v>36</v>
      </c>
      <c r="B46" s="304">
        <v>1821255387</v>
      </c>
      <c r="C46" s="281" t="s">
        <v>2128</v>
      </c>
      <c r="D46" s="282" t="s">
        <v>2129</v>
      </c>
      <c r="E46" s="283" t="s">
        <v>1376</v>
      </c>
      <c r="F46" s="284" t="s">
        <v>2091</v>
      </c>
      <c r="G46" s="285">
        <v>80</v>
      </c>
      <c r="H46" s="315" t="str">
        <f t="shared" si="0"/>
        <v>TỐT</v>
      </c>
      <c r="I46" s="285">
        <v>90</v>
      </c>
      <c r="J46" s="315" t="str">
        <f t="shared" si="0"/>
        <v>X SẮC</v>
      </c>
      <c r="K46" s="285">
        <f t="shared" si="1"/>
        <v>85</v>
      </c>
      <c r="L46" s="315" t="str">
        <f t="shared" si="0"/>
        <v>TỐT</v>
      </c>
      <c r="M46" s="286"/>
      <c r="O46" s="177"/>
      <c r="P46" s="174"/>
      <c r="Q46" s="175"/>
      <c r="R46" s="175"/>
      <c r="S46" s="175"/>
      <c r="T46" s="178"/>
      <c r="U46" s="178"/>
      <c r="V46" s="178"/>
      <c r="W46" s="178"/>
      <c r="X46" s="10"/>
      <c r="Y46" s="10"/>
      <c r="Z46" s="11"/>
    </row>
    <row r="47" spans="1:26" ht="21.75" customHeight="1">
      <c r="A47" s="280">
        <v>37</v>
      </c>
      <c r="B47" s="304">
        <v>1821255391</v>
      </c>
      <c r="C47" s="281" t="s">
        <v>2130</v>
      </c>
      <c r="D47" s="282" t="s">
        <v>1420</v>
      </c>
      <c r="E47" s="283" t="s">
        <v>2131</v>
      </c>
      <c r="F47" s="284" t="s">
        <v>2091</v>
      </c>
      <c r="G47" s="285">
        <v>93</v>
      </c>
      <c r="H47" s="315" t="str">
        <f t="shared" si="0"/>
        <v>X SẮC</v>
      </c>
      <c r="I47" s="285">
        <v>90</v>
      </c>
      <c r="J47" s="315" t="str">
        <f t="shared" si="0"/>
        <v>X SẮC</v>
      </c>
      <c r="K47" s="285">
        <f t="shared" si="1"/>
        <v>91.5</v>
      </c>
      <c r="L47" s="315" t="str">
        <f t="shared" si="0"/>
        <v>X SẮC</v>
      </c>
      <c r="M47" s="286"/>
      <c r="O47" s="177"/>
      <c r="P47" s="174"/>
      <c r="Q47" s="175"/>
      <c r="R47" s="175"/>
      <c r="S47" s="175"/>
      <c r="T47" s="10"/>
      <c r="U47" s="10"/>
      <c r="V47" s="10"/>
      <c r="W47" s="10"/>
      <c r="X47" s="10"/>
      <c r="Y47" s="10"/>
      <c r="Z47" s="11"/>
    </row>
    <row r="48" spans="1:26" ht="21.75" customHeight="1">
      <c r="A48" s="280">
        <v>38</v>
      </c>
      <c r="B48" s="304">
        <v>1821255722</v>
      </c>
      <c r="C48" s="281" t="s">
        <v>1535</v>
      </c>
      <c r="D48" s="282" t="s">
        <v>1303</v>
      </c>
      <c r="E48" s="283" t="s">
        <v>1610</v>
      </c>
      <c r="F48" s="284" t="s">
        <v>2091</v>
      </c>
      <c r="G48" s="285">
        <v>75</v>
      </c>
      <c r="H48" s="315" t="str">
        <f t="shared" si="0"/>
        <v>KHÁ</v>
      </c>
      <c r="I48" s="285">
        <v>75</v>
      </c>
      <c r="J48" s="315" t="str">
        <f t="shared" si="0"/>
        <v>KHÁ</v>
      </c>
      <c r="K48" s="285">
        <f t="shared" si="1"/>
        <v>75</v>
      </c>
      <c r="L48" s="315" t="str">
        <f t="shared" si="0"/>
        <v>KHÁ</v>
      </c>
      <c r="M48" s="286"/>
      <c r="O48" s="177"/>
      <c r="P48" s="174"/>
      <c r="Q48" s="175"/>
      <c r="R48" s="175"/>
      <c r="S48" s="175"/>
      <c r="T48" s="10"/>
      <c r="U48" s="10"/>
      <c r="V48" s="10"/>
      <c r="W48" s="10"/>
      <c r="X48" s="10"/>
      <c r="Y48" s="10"/>
      <c r="Z48" s="11"/>
    </row>
    <row r="49" spans="1:26" ht="21.75" customHeight="1">
      <c r="A49" s="280">
        <v>39</v>
      </c>
      <c r="B49" s="304">
        <v>1821255723</v>
      </c>
      <c r="C49" s="281" t="s">
        <v>2132</v>
      </c>
      <c r="D49" s="282" t="s">
        <v>1936</v>
      </c>
      <c r="E49" s="283" t="s">
        <v>2012</v>
      </c>
      <c r="F49" s="284" t="s">
        <v>2091</v>
      </c>
      <c r="G49" s="285">
        <v>75</v>
      </c>
      <c r="H49" s="315" t="str">
        <f t="shared" si="0"/>
        <v>KHÁ</v>
      </c>
      <c r="I49" s="285">
        <v>85</v>
      </c>
      <c r="J49" s="315" t="str">
        <f t="shared" si="0"/>
        <v>TỐT</v>
      </c>
      <c r="K49" s="285">
        <f t="shared" si="1"/>
        <v>80</v>
      </c>
      <c r="L49" s="315" t="str">
        <f t="shared" si="0"/>
        <v>TỐT</v>
      </c>
      <c r="M49" s="286"/>
      <c r="O49" s="177"/>
      <c r="P49" s="174"/>
      <c r="Q49" s="175"/>
      <c r="R49" s="175"/>
      <c r="S49" s="176"/>
      <c r="T49" s="10"/>
      <c r="U49" s="10"/>
      <c r="V49" s="10"/>
      <c r="W49" s="10"/>
      <c r="X49" s="10"/>
      <c r="Y49" s="10"/>
      <c r="Z49" s="11"/>
    </row>
    <row r="50" spans="1:26" ht="21.75" customHeight="1">
      <c r="A50" s="280">
        <v>40</v>
      </c>
      <c r="B50" s="304">
        <v>172338238</v>
      </c>
      <c r="C50" s="281" t="s">
        <v>2175</v>
      </c>
      <c r="D50" s="282" t="s">
        <v>1399</v>
      </c>
      <c r="E50" s="283">
        <v>34044</v>
      </c>
      <c r="F50" s="284" t="s">
        <v>2136</v>
      </c>
      <c r="G50" s="278">
        <v>75</v>
      </c>
      <c r="H50" s="315" t="str">
        <f>IF(G50&gt;=90,"X SẮC",IF(G50&gt;=80,"TỐT",IF(G50&gt;=70,"KHÁ",IF(G50&gt;=60,"TB KHÁ",IF(G50&gt;=50,"T. BÌNH",IF(G50&gt;=40,"YẾU","KÉM"))))))</f>
        <v>KHÁ</v>
      </c>
      <c r="I50" s="285">
        <v>0</v>
      </c>
      <c r="J50" s="315" t="str">
        <f t="shared" si="0"/>
        <v>KÉM</v>
      </c>
      <c r="K50" s="285">
        <f t="shared" si="1"/>
        <v>37.5</v>
      </c>
      <c r="L50" s="315" t="str">
        <f t="shared" si="0"/>
        <v>KÉM</v>
      </c>
      <c r="M50" s="286"/>
      <c r="O50" s="173"/>
      <c r="P50" s="174"/>
      <c r="Q50" s="175"/>
      <c r="R50" s="176"/>
      <c r="S50" s="175"/>
      <c r="T50" s="10"/>
      <c r="U50" s="10"/>
      <c r="V50" s="10"/>
      <c r="W50" s="10"/>
      <c r="X50" s="10"/>
      <c r="Y50" s="10"/>
      <c r="Z50" s="11"/>
    </row>
    <row r="51" spans="1:26" ht="21.75" customHeight="1">
      <c r="A51" s="280">
        <v>41</v>
      </c>
      <c r="B51" s="304">
        <v>1820254927</v>
      </c>
      <c r="C51" s="281" t="s">
        <v>2133</v>
      </c>
      <c r="D51" s="282" t="s">
        <v>2134</v>
      </c>
      <c r="E51" s="283" t="s">
        <v>2135</v>
      </c>
      <c r="F51" s="284" t="s">
        <v>2136</v>
      </c>
      <c r="G51" s="285">
        <v>70</v>
      </c>
      <c r="H51" s="315" t="str">
        <f t="shared" si="0"/>
        <v>KHÁ</v>
      </c>
      <c r="I51" s="285">
        <v>90</v>
      </c>
      <c r="J51" s="315" t="str">
        <f t="shared" si="0"/>
        <v>X SẮC</v>
      </c>
      <c r="K51" s="285">
        <f t="shared" si="1"/>
        <v>80</v>
      </c>
      <c r="L51" s="315" t="str">
        <f t="shared" si="0"/>
        <v>TỐT</v>
      </c>
      <c r="M51" s="286"/>
      <c r="O51" s="173"/>
      <c r="P51" s="174"/>
      <c r="Q51" s="175"/>
      <c r="R51" s="176"/>
      <c r="S51" s="171"/>
      <c r="T51" s="178"/>
      <c r="U51" s="178"/>
      <c r="V51" s="178"/>
      <c r="W51" s="178"/>
      <c r="X51" s="10"/>
      <c r="Y51" s="10"/>
      <c r="Z51" s="11"/>
    </row>
    <row r="52" spans="1:26" ht="21.75" customHeight="1">
      <c r="A52" s="280">
        <v>42</v>
      </c>
      <c r="B52" s="304">
        <v>1820255357</v>
      </c>
      <c r="C52" s="281" t="s">
        <v>2137</v>
      </c>
      <c r="D52" s="282" t="s">
        <v>1614</v>
      </c>
      <c r="E52" s="283" t="s">
        <v>1871</v>
      </c>
      <c r="F52" s="284" t="s">
        <v>2136</v>
      </c>
      <c r="G52" s="285">
        <v>93</v>
      </c>
      <c r="H52" s="315" t="str">
        <f t="shared" si="0"/>
        <v>X SẮC</v>
      </c>
      <c r="I52" s="285">
        <v>95</v>
      </c>
      <c r="J52" s="315" t="str">
        <f t="shared" si="0"/>
        <v>X SẮC</v>
      </c>
      <c r="K52" s="285">
        <f t="shared" si="1"/>
        <v>94</v>
      </c>
      <c r="L52" s="315" t="str">
        <f t="shared" si="0"/>
        <v>X SẮC</v>
      </c>
      <c r="M52" s="286"/>
      <c r="O52" s="171"/>
      <c r="P52" s="172"/>
      <c r="Q52" s="172"/>
      <c r="R52" s="171"/>
      <c r="S52" s="171"/>
      <c r="T52" s="171"/>
      <c r="U52" s="11"/>
      <c r="V52" s="11"/>
      <c r="W52" s="11"/>
      <c r="X52" s="11"/>
      <c r="Y52" s="11"/>
      <c r="Z52" s="11"/>
    </row>
    <row r="53" spans="1:26" ht="21.75" customHeight="1">
      <c r="A53" s="280">
        <v>43</v>
      </c>
      <c r="B53" s="304">
        <v>1820255384</v>
      </c>
      <c r="C53" s="281" t="s">
        <v>2138</v>
      </c>
      <c r="D53" s="282" t="s">
        <v>2139</v>
      </c>
      <c r="E53" s="283" t="s">
        <v>1979</v>
      </c>
      <c r="F53" s="284" t="s">
        <v>2136</v>
      </c>
      <c r="G53" s="285">
        <v>98</v>
      </c>
      <c r="H53" s="315" t="str">
        <f t="shared" si="0"/>
        <v>X SẮC</v>
      </c>
      <c r="I53" s="285">
        <v>96</v>
      </c>
      <c r="J53" s="315" t="str">
        <f t="shared" si="0"/>
        <v>X SẮC</v>
      </c>
      <c r="K53" s="285">
        <f t="shared" si="1"/>
        <v>97</v>
      </c>
      <c r="L53" s="315" t="str">
        <f t="shared" si="0"/>
        <v>X SẮC</v>
      </c>
      <c r="M53" s="286"/>
      <c r="O53" s="171"/>
      <c r="P53" s="172"/>
      <c r="Q53" s="172"/>
      <c r="R53" s="171"/>
      <c r="S53" s="171"/>
      <c r="T53" s="171"/>
      <c r="U53" s="11"/>
      <c r="V53" s="11"/>
      <c r="W53" s="11"/>
      <c r="X53" s="11"/>
      <c r="Y53" s="11"/>
      <c r="Z53" s="11"/>
    </row>
    <row r="54" spans="1:26" ht="21.75" customHeight="1">
      <c r="A54" s="280">
        <v>44</v>
      </c>
      <c r="B54" s="324">
        <v>1820255385</v>
      </c>
      <c r="C54" s="281" t="s">
        <v>2140</v>
      </c>
      <c r="D54" s="282" t="s">
        <v>1984</v>
      </c>
      <c r="E54" s="283" t="s">
        <v>898</v>
      </c>
      <c r="F54" s="284" t="s">
        <v>2136</v>
      </c>
      <c r="G54" s="285">
        <v>83</v>
      </c>
      <c r="H54" s="315" t="str">
        <f t="shared" si="0"/>
        <v>TỐT</v>
      </c>
      <c r="I54" s="285">
        <v>95</v>
      </c>
      <c r="J54" s="315" t="str">
        <f t="shared" si="0"/>
        <v>X SẮC</v>
      </c>
      <c r="K54" s="285">
        <f t="shared" si="1"/>
        <v>89</v>
      </c>
      <c r="L54" s="315" t="str">
        <f t="shared" si="0"/>
        <v>TỐT</v>
      </c>
      <c r="M54" s="286"/>
      <c r="O54" s="171"/>
      <c r="P54" s="172"/>
      <c r="Q54" s="172"/>
      <c r="R54" s="171"/>
      <c r="S54" s="171"/>
      <c r="T54" s="171"/>
      <c r="U54" s="11"/>
      <c r="V54" s="11"/>
      <c r="W54" s="11"/>
      <c r="X54" s="11"/>
      <c r="Y54" s="11"/>
      <c r="Z54" s="11"/>
    </row>
    <row r="55" spans="1:26" ht="21.75" customHeight="1">
      <c r="A55" s="280">
        <v>45</v>
      </c>
      <c r="B55" s="324">
        <v>1820255386</v>
      </c>
      <c r="C55" s="281" t="s">
        <v>2141</v>
      </c>
      <c r="D55" s="282" t="s">
        <v>2142</v>
      </c>
      <c r="E55" s="283" t="s">
        <v>1511</v>
      </c>
      <c r="F55" s="284" t="s">
        <v>2136</v>
      </c>
      <c r="G55" s="285">
        <v>98</v>
      </c>
      <c r="H55" s="315" t="str">
        <f t="shared" si="0"/>
        <v>X SẮC</v>
      </c>
      <c r="I55" s="285">
        <v>98</v>
      </c>
      <c r="J55" s="315" t="str">
        <f t="shared" si="0"/>
        <v>X SẮC</v>
      </c>
      <c r="K55" s="285">
        <f t="shared" si="1"/>
        <v>98</v>
      </c>
      <c r="L55" s="315" t="str">
        <f t="shared" si="0"/>
        <v>X SẮC</v>
      </c>
      <c r="M55" s="286"/>
      <c r="O55" s="171"/>
      <c r="P55" s="172"/>
      <c r="Q55" s="172"/>
      <c r="R55" s="171"/>
      <c r="S55" s="171"/>
      <c r="T55" s="171"/>
      <c r="U55" s="11"/>
      <c r="V55" s="11"/>
      <c r="W55" s="11"/>
      <c r="X55" s="11"/>
      <c r="Y55" s="11"/>
      <c r="Z55" s="11"/>
    </row>
    <row r="56" spans="1:26" ht="21.75" customHeight="1">
      <c r="A56" s="280">
        <v>46</v>
      </c>
      <c r="B56" s="280">
        <v>1820255388</v>
      </c>
      <c r="C56" s="289" t="s">
        <v>2471</v>
      </c>
      <c r="D56" s="290" t="s">
        <v>122</v>
      </c>
      <c r="E56" s="283"/>
      <c r="F56" s="284" t="s">
        <v>2136</v>
      </c>
      <c r="G56" s="285">
        <v>0</v>
      </c>
      <c r="H56" s="315" t="str">
        <f t="shared" si="0"/>
        <v>KÉM</v>
      </c>
      <c r="I56" s="285">
        <v>0</v>
      </c>
      <c r="J56" s="315" t="str">
        <f t="shared" si="0"/>
        <v>KÉM</v>
      </c>
      <c r="K56" s="285">
        <f t="shared" si="1"/>
        <v>0</v>
      </c>
      <c r="L56" s="315" t="str">
        <f t="shared" si="0"/>
        <v>KÉM</v>
      </c>
      <c r="M56" s="286" t="s">
        <v>1954</v>
      </c>
      <c r="O56" s="171"/>
      <c r="P56" s="172"/>
      <c r="Q56" s="172"/>
      <c r="R56" s="171"/>
      <c r="S56" s="171"/>
      <c r="T56" s="171"/>
      <c r="U56" s="11"/>
      <c r="V56" s="11"/>
      <c r="W56" s="11"/>
      <c r="X56" s="11"/>
      <c r="Y56" s="11"/>
      <c r="Z56" s="11"/>
    </row>
    <row r="57" spans="1:26" ht="21.75" customHeight="1">
      <c r="A57" s="280">
        <v>47</v>
      </c>
      <c r="B57" s="324">
        <v>1820255390</v>
      </c>
      <c r="C57" s="281" t="s">
        <v>2143</v>
      </c>
      <c r="D57" s="282" t="s">
        <v>1946</v>
      </c>
      <c r="E57" s="283" t="s">
        <v>1738</v>
      </c>
      <c r="F57" s="284" t="s">
        <v>2136</v>
      </c>
      <c r="G57" s="285">
        <v>70</v>
      </c>
      <c r="H57" s="315" t="str">
        <f t="shared" si="0"/>
        <v>KHÁ</v>
      </c>
      <c r="I57" s="285">
        <v>70</v>
      </c>
      <c r="J57" s="315" t="str">
        <f t="shared" si="0"/>
        <v>KHÁ</v>
      </c>
      <c r="K57" s="285">
        <f t="shared" si="1"/>
        <v>70</v>
      </c>
      <c r="L57" s="315" t="str">
        <f t="shared" si="0"/>
        <v>KHÁ</v>
      </c>
      <c r="M57" s="286"/>
      <c r="O57" s="171"/>
      <c r="P57" s="172"/>
      <c r="Q57" s="172"/>
      <c r="R57" s="171"/>
      <c r="S57" s="171"/>
      <c r="T57" s="171"/>
      <c r="U57" s="11"/>
      <c r="V57" s="11"/>
      <c r="W57" s="11"/>
      <c r="X57" s="11"/>
      <c r="Y57" s="11"/>
      <c r="Z57" s="11"/>
    </row>
    <row r="58" spans="1:26" ht="21.75" customHeight="1">
      <c r="A58" s="280">
        <v>48</v>
      </c>
      <c r="B58" s="304">
        <v>1820255719</v>
      </c>
      <c r="C58" s="281" t="s">
        <v>2144</v>
      </c>
      <c r="D58" s="282" t="s">
        <v>2145</v>
      </c>
      <c r="E58" s="283" t="s">
        <v>1534</v>
      </c>
      <c r="F58" s="284" t="s">
        <v>2136</v>
      </c>
      <c r="G58" s="285">
        <v>98</v>
      </c>
      <c r="H58" s="315" t="str">
        <f t="shared" si="0"/>
        <v>X SẮC</v>
      </c>
      <c r="I58" s="285">
        <v>98</v>
      </c>
      <c r="J58" s="315" t="str">
        <f t="shared" si="0"/>
        <v>X SẮC</v>
      </c>
      <c r="K58" s="285">
        <f t="shared" si="1"/>
        <v>98</v>
      </c>
      <c r="L58" s="315" t="str">
        <f t="shared" si="0"/>
        <v>X SẮC</v>
      </c>
      <c r="M58" s="286"/>
      <c r="O58" s="171"/>
      <c r="P58" s="172"/>
      <c r="Q58" s="172"/>
      <c r="R58" s="171"/>
      <c r="S58" s="171"/>
      <c r="T58" s="171"/>
      <c r="U58" s="11"/>
      <c r="V58" s="11"/>
      <c r="W58" s="11"/>
      <c r="X58" s="11"/>
      <c r="Y58" s="11"/>
      <c r="Z58" s="11"/>
    </row>
    <row r="59" spans="1:26" ht="21.75" customHeight="1">
      <c r="A59" s="280">
        <v>49</v>
      </c>
      <c r="B59" s="304">
        <v>1820255721</v>
      </c>
      <c r="C59" s="281" t="s">
        <v>1323</v>
      </c>
      <c r="D59" s="282" t="s">
        <v>1940</v>
      </c>
      <c r="E59" s="283" t="s">
        <v>2147</v>
      </c>
      <c r="F59" s="284" t="s">
        <v>2136</v>
      </c>
      <c r="G59" s="285">
        <v>70</v>
      </c>
      <c r="H59" s="315" t="str">
        <f t="shared" si="0"/>
        <v>KHÁ</v>
      </c>
      <c r="I59" s="285">
        <v>85</v>
      </c>
      <c r="J59" s="315" t="str">
        <f t="shared" si="0"/>
        <v>TỐT</v>
      </c>
      <c r="K59" s="285">
        <f t="shared" si="1"/>
        <v>77.5</v>
      </c>
      <c r="L59" s="315" t="str">
        <f t="shared" si="0"/>
        <v>KHÁ</v>
      </c>
      <c r="M59" s="286"/>
      <c r="O59" s="171"/>
      <c r="P59" s="172"/>
      <c r="Q59" s="172"/>
      <c r="R59" s="171"/>
      <c r="S59" s="171"/>
      <c r="T59" s="171"/>
      <c r="U59" s="11"/>
      <c r="V59" s="11"/>
      <c r="W59" s="11"/>
      <c r="X59" s="11"/>
      <c r="Y59" s="11"/>
      <c r="Z59" s="11"/>
    </row>
    <row r="60" spans="1:26" ht="21.75" customHeight="1">
      <c r="A60" s="280">
        <v>50</v>
      </c>
      <c r="B60" s="304">
        <v>1820255724</v>
      </c>
      <c r="C60" s="281" t="s">
        <v>2103</v>
      </c>
      <c r="D60" s="282" t="s">
        <v>1945</v>
      </c>
      <c r="E60" s="283" t="s">
        <v>1630</v>
      </c>
      <c r="F60" s="284" t="s">
        <v>2136</v>
      </c>
      <c r="G60" s="285">
        <v>98</v>
      </c>
      <c r="H60" s="315" t="str">
        <f t="shared" si="0"/>
        <v>X SẮC</v>
      </c>
      <c r="I60" s="285">
        <v>100</v>
      </c>
      <c r="J60" s="315" t="str">
        <f t="shared" si="0"/>
        <v>X SẮC</v>
      </c>
      <c r="K60" s="285">
        <f t="shared" si="1"/>
        <v>99</v>
      </c>
      <c r="L60" s="315" t="str">
        <f t="shared" si="0"/>
        <v>X SẮC</v>
      </c>
      <c r="M60" s="286"/>
      <c r="O60" s="171"/>
      <c r="P60" s="172"/>
      <c r="Q60" s="172"/>
      <c r="R60" s="171"/>
      <c r="S60" s="171"/>
      <c r="T60" s="171"/>
      <c r="U60" s="11"/>
      <c r="V60" s="11"/>
      <c r="W60" s="11"/>
      <c r="X60" s="11"/>
      <c r="Y60" s="11"/>
      <c r="Z60" s="11"/>
    </row>
    <row r="61" spans="1:26" ht="21.75" customHeight="1">
      <c r="A61" s="280">
        <v>51</v>
      </c>
      <c r="B61" s="304">
        <v>1820255890</v>
      </c>
      <c r="C61" s="281" t="s">
        <v>2068</v>
      </c>
      <c r="D61" s="282" t="s">
        <v>462</v>
      </c>
      <c r="E61" s="283" t="s">
        <v>2148</v>
      </c>
      <c r="F61" s="284" t="s">
        <v>2136</v>
      </c>
      <c r="G61" s="285">
        <v>70</v>
      </c>
      <c r="H61" s="315" t="str">
        <f t="shared" si="0"/>
        <v>KHÁ</v>
      </c>
      <c r="I61" s="285">
        <v>85</v>
      </c>
      <c r="J61" s="315" t="str">
        <f t="shared" si="0"/>
        <v>TỐT</v>
      </c>
      <c r="K61" s="285">
        <f t="shared" si="1"/>
        <v>77.5</v>
      </c>
      <c r="L61" s="315" t="str">
        <f t="shared" si="0"/>
        <v>KHÁ</v>
      </c>
      <c r="M61" s="286"/>
      <c r="O61" s="171"/>
      <c r="P61" s="172"/>
      <c r="Q61" s="172"/>
      <c r="R61" s="171"/>
      <c r="S61" s="171"/>
      <c r="T61" s="171"/>
      <c r="U61" s="11"/>
      <c r="V61" s="11"/>
      <c r="W61" s="11"/>
      <c r="X61" s="11"/>
      <c r="Y61" s="11"/>
      <c r="Z61" s="11"/>
    </row>
    <row r="62" spans="1:26" ht="21.75" customHeight="1">
      <c r="A62" s="280">
        <v>52</v>
      </c>
      <c r="B62" s="304">
        <v>1820255891</v>
      </c>
      <c r="C62" s="281" t="s">
        <v>2149</v>
      </c>
      <c r="D62" s="282" t="s">
        <v>2077</v>
      </c>
      <c r="E62" s="283" t="s">
        <v>1429</v>
      </c>
      <c r="F62" s="284" t="s">
        <v>2136</v>
      </c>
      <c r="G62" s="285">
        <v>70</v>
      </c>
      <c r="H62" s="315" t="str">
        <f t="shared" si="0"/>
        <v>KHÁ</v>
      </c>
      <c r="I62" s="285">
        <v>0</v>
      </c>
      <c r="J62" s="315" t="str">
        <f t="shared" si="0"/>
        <v>KÉM</v>
      </c>
      <c r="K62" s="285">
        <f t="shared" si="1"/>
        <v>35</v>
      </c>
      <c r="L62" s="315" t="str">
        <f t="shared" si="0"/>
        <v>KÉM</v>
      </c>
      <c r="M62" s="286" t="s">
        <v>1954</v>
      </c>
      <c r="O62" s="171"/>
      <c r="P62" s="172"/>
      <c r="Q62" s="172"/>
      <c r="R62" s="171"/>
      <c r="S62" s="171"/>
      <c r="T62" s="171"/>
      <c r="U62" s="11"/>
      <c r="V62" s="11"/>
      <c r="W62" s="11"/>
      <c r="X62" s="11"/>
      <c r="Y62" s="11"/>
      <c r="Z62" s="11"/>
    </row>
    <row r="63" spans="1:26" ht="21.75" customHeight="1">
      <c r="A63" s="280">
        <v>53</v>
      </c>
      <c r="B63" s="304">
        <v>1820255892</v>
      </c>
      <c r="C63" s="281" t="s">
        <v>2150</v>
      </c>
      <c r="D63" s="282" t="s">
        <v>1614</v>
      </c>
      <c r="E63" s="283" t="s">
        <v>2151</v>
      </c>
      <c r="F63" s="284" t="s">
        <v>2136</v>
      </c>
      <c r="G63" s="285">
        <v>92</v>
      </c>
      <c r="H63" s="315" t="str">
        <f t="shared" si="0"/>
        <v>X SẮC</v>
      </c>
      <c r="I63" s="285">
        <v>90</v>
      </c>
      <c r="J63" s="315" t="str">
        <f t="shared" si="0"/>
        <v>X SẮC</v>
      </c>
      <c r="K63" s="285">
        <f t="shared" si="1"/>
        <v>91</v>
      </c>
      <c r="L63" s="315" t="str">
        <f t="shared" si="0"/>
        <v>X SẮC</v>
      </c>
      <c r="M63" s="286"/>
      <c r="O63" s="171"/>
      <c r="P63" s="172"/>
      <c r="Q63" s="172"/>
      <c r="R63" s="171"/>
      <c r="S63" s="171"/>
      <c r="T63" s="171"/>
      <c r="U63" s="11"/>
      <c r="V63" s="11"/>
      <c r="W63" s="11"/>
      <c r="X63" s="11"/>
      <c r="Y63" s="11"/>
      <c r="Z63" s="11"/>
    </row>
    <row r="64" spans="1:26" ht="21.75" customHeight="1">
      <c r="A64" s="280">
        <v>54</v>
      </c>
      <c r="B64" s="304">
        <v>1820255893</v>
      </c>
      <c r="C64" s="281" t="s">
        <v>1742</v>
      </c>
      <c r="D64" s="282" t="s">
        <v>1689</v>
      </c>
      <c r="E64" s="283" t="s">
        <v>1308</v>
      </c>
      <c r="F64" s="284" t="s">
        <v>2136</v>
      </c>
      <c r="G64" s="285">
        <v>93</v>
      </c>
      <c r="H64" s="315" t="str">
        <f t="shared" si="0"/>
        <v>X SẮC</v>
      </c>
      <c r="I64" s="285">
        <v>95</v>
      </c>
      <c r="J64" s="315" t="str">
        <f t="shared" si="0"/>
        <v>X SẮC</v>
      </c>
      <c r="K64" s="285">
        <f t="shared" si="1"/>
        <v>94</v>
      </c>
      <c r="L64" s="315" t="str">
        <f t="shared" si="0"/>
        <v>X SẮC</v>
      </c>
      <c r="M64" s="286"/>
      <c r="O64" s="171"/>
      <c r="P64" s="172"/>
      <c r="Q64" s="172"/>
      <c r="R64" s="171"/>
      <c r="S64" s="176"/>
      <c r="T64" s="171"/>
      <c r="U64" s="11"/>
      <c r="V64" s="11"/>
      <c r="W64" s="11"/>
      <c r="X64" s="11"/>
      <c r="Y64" s="11"/>
      <c r="Z64" s="11"/>
    </row>
    <row r="65" spans="1:26" ht="21.75" customHeight="1">
      <c r="A65" s="280">
        <v>55</v>
      </c>
      <c r="B65" s="304">
        <v>1820255894</v>
      </c>
      <c r="C65" s="281" t="s">
        <v>2152</v>
      </c>
      <c r="D65" s="282" t="s">
        <v>1540</v>
      </c>
      <c r="E65" s="283" t="s">
        <v>1262</v>
      </c>
      <c r="F65" s="284" t="s">
        <v>2136</v>
      </c>
      <c r="G65" s="285">
        <v>70</v>
      </c>
      <c r="H65" s="315" t="str">
        <f t="shared" si="0"/>
        <v>KHÁ</v>
      </c>
      <c r="I65" s="285">
        <v>90</v>
      </c>
      <c r="J65" s="315" t="str">
        <f t="shared" si="0"/>
        <v>X SẮC</v>
      </c>
      <c r="K65" s="285">
        <f t="shared" si="1"/>
        <v>80</v>
      </c>
      <c r="L65" s="315" t="str">
        <f t="shared" si="0"/>
        <v>TỐT</v>
      </c>
      <c r="M65" s="286"/>
      <c r="O65" s="171"/>
      <c r="P65" s="172"/>
      <c r="Q65" s="172"/>
      <c r="R65" s="171"/>
      <c r="S65" s="171"/>
      <c r="T65" s="171"/>
      <c r="U65" s="11"/>
      <c r="V65" s="11"/>
      <c r="W65" s="11"/>
      <c r="X65" s="11"/>
      <c r="Y65" s="11"/>
      <c r="Z65" s="11"/>
    </row>
    <row r="66" spans="1:26" ht="21.75" customHeight="1">
      <c r="A66" s="280">
        <v>56</v>
      </c>
      <c r="B66" s="304">
        <v>1820256079</v>
      </c>
      <c r="C66" s="281" t="s">
        <v>2153</v>
      </c>
      <c r="D66" s="282" t="s">
        <v>1740</v>
      </c>
      <c r="E66" s="283" t="s">
        <v>1857</v>
      </c>
      <c r="F66" s="284" t="s">
        <v>2136</v>
      </c>
      <c r="G66" s="285">
        <v>93</v>
      </c>
      <c r="H66" s="315" t="str">
        <f t="shared" si="0"/>
        <v>X SẮC</v>
      </c>
      <c r="I66" s="285">
        <v>95</v>
      </c>
      <c r="J66" s="315" t="str">
        <f t="shared" si="0"/>
        <v>X SẮC</v>
      </c>
      <c r="K66" s="285">
        <f t="shared" si="1"/>
        <v>94</v>
      </c>
      <c r="L66" s="315" t="str">
        <f t="shared" si="0"/>
        <v>X SẮC</v>
      </c>
      <c r="M66" s="286"/>
      <c r="O66" s="171"/>
      <c r="P66" s="172"/>
      <c r="Q66" s="172"/>
      <c r="R66" s="171"/>
      <c r="S66" s="171"/>
      <c r="T66" s="171"/>
      <c r="U66" s="11"/>
      <c r="V66" s="11"/>
      <c r="W66" s="11"/>
      <c r="X66" s="11"/>
      <c r="Y66" s="11"/>
      <c r="Z66" s="11"/>
    </row>
    <row r="67" spans="1:26" ht="21.75" customHeight="1">
      <c r="A67" s="280">
        <v>57</v>
      </c>
      <c r="B67" s="304">
        <v>1820256080</v>
      </c>
      <c r="C67" s="281" t="s">
        <v>2154</v>
      </c>
      <c r="D67" s="282" t="s">
        <v>1406</v>
      </c>
      <c r="E67" s="283" t="s">
        <v>1725</v>
      </c>
      <c r="F67" s="284" t="s">
        <v>2136</v>
      </c>
      <c r="G67" s="285">
        <v>98</v>
      </c>
      <c r="H67" s="315" t="str">
        <f t="shared" si="0"/>
        <v>X SẮC</v>
      </c>
      <c r="I67" s="285">
        <v>98</v>
      </c>
      <c r="J67" s="315" t="str">
        <f t="shared" si="0"/>
        <v>X SẮC</v>
      </c>
      <c r="K67" s="285">
        <f t="shared" si="1"/>
        <v>98</v>
      </c>
      <c r="L67" s="315" t="str">
        <f t="shared" si="0"/>
        <v>X SẮC</v>
      </c>
      <c r="M67" s="286"/>
      <c r="O67" s="171"/>
      <c r="P67" s="172"/>
      <c r="Q67" s="172"/>
      <c r="R67" s="171"/>
      <c r="S67" s="171"/>
      <c r="T67" s="171"/>
      <c r="U67" s="11"/>
      <c r="V67" s="11"/>
      <c r="W67" s="11"/>
      <c r="X67" s="11"/>
      <c r="Y67" s="11"/>
      <c r="Z67" s="11"/>
    </row>
    <row r="68" spans="1:26" ht="21.75" customHeight="1">
      <c r="A68" s="280">
        <v>58</v>
      </c>
      <c r="B68" s="304">
        <v>1820256081</v>
      </c>
      <c r="C68" s="281" t="s">
        <v>2155</v>
      </c>
      <c r="D68" s="282" t="s">
        <v>1740</v>
      </c>
      <c r="E68" s="283" t="s">
        <v>1991</v>
      </c>
      <c r="F68" s="284" t="s">
        <v>2136</v>
      </c>
      <c r="G68" s="285">
        <v>93</v>
      </c>
      <c r="H68" s="315" t="str">
        <f t="shared" si="0"/>
        <v>X SẮC</v>
      </c>
      <c r="I68" s="285">
        <v>98</v>
      </c>
      <c r="J68" s="315" t="str">
        <f t="shared" si="0"/>
        <v>X SẮC</v>
      </c>
      <c r="K68" s="285">
        <f t="shared" si="1"/>
        <v>95.5</v>
      </c>
      <c r="L68" s="315" t="str">
        <f t="shared" si="0"/>
        <v>X SẮC</v>
      </c>
      <c r="M68" s="286"/>
      <c r="O68" s="171"/>
      <c r="P68" s="172"/>
      <c r="Q68" s="172"/>
      <c r="R68" s="171"/>
      <c r="S68" s="171"/>
      <c r="T68" s="171"/>
      <c r="U68" s="11"/>
      <c r="V68" s="11"/>
      <c r="W68" s="11"/>
      <c r="X68" s="11"/>
      <c r="Y68" s="11"/>
      <c r="Z68" s="11"/>
    </row>
    <row r="69" spans="1:26" ht="21.75" customHeight="1">
      <c r="A69" s="280">
        <v>59</v>
      </c>
      <c r="B69" s="304">
        <v>1820256082</v>
      </c>
      <c r="C69" s="281" t="s">
        <v>2156</v>
      </c>
      <c r="D69" s="282" t="s">
        <v>1977</v>
      </c>
      <c r="E69" s="283" t="s">
        <v>1359</v>
      </c>
      <c r="F69" s="284" t="s">
        <v>2136</v>
      </c>
      <c r="G69" s="285">
        <v>93</v>
      </c>
      <c r="H69" s="315" t="str">
        <f t="shared" si="0"/>
        <v>X SẮC</v>
      </c>
      <c r="I69" s="285">
        <v>70</v>
      </c>
      <c r="J69" s="315" t="str">
        <f t="shared" si="0"/>
        <v>KHÁ</v>
      </c>
      <c r="K69" s="285">
        <f t="shared" si="1"/>
        <v>81.5</v>
      </c>
      <c r="L69" s="315" t="str">
        <f t="shared" si="0"/>
        <v>TỐT</v>
      </c>
      <c r="M69" s="286"/>
      <c r="O69" s="171"/>
      <c r="P69" s="172"/>
      <c r="Q69" s="172"/>
      <c r="R69" s="171"/>
      <c r="S69" s="171"/>
      <c r="T69" s="171"/>
      <c r="U69" s="11"/>
      <c r="V69" s="11"/>
      <c r="W69" s="11"/>
      <c r="X69" s="11"/>
      <c r="Y69" s="11"/>
      <c r="Z69" s="11"/>
    </row>
    <row r="70" spans="1:26" ht="21.75" customHeight="1">
      <c r="A70" s="280">
        <v>60</v>
      </c>
      <c r="B70" s="304">
        <v>1820256331</v>
      </c>
      <c r="C70" s="281" t="s">
        <v>2157</v>
      </c>
      <c r="D70" s="282" t="s">
        <v>1937</v>
      </c>
      <c r="E70" s="283" t="s">
        <v>2158</v>
      </c>
      <c r="F70" s="284" t="s">
        <v>2136</v>
      </c>
      <c r="G70" s="285">
        <v>96</v>
      </c>
      <c r="H70" s="315" t="str">
        <f t="shared" si="0"/>
        <v>X SẮC</v>
      </c>
      <c r="I70" s="285">
        <v>96</v>
      </c>
      <c r="J70" s="315" t="str">
        <f t="shared" si="0"/>
        <v>X SẮC</v>
      </c>
      <c r="K70" s="285">
        <f t="shared" si="1"/>
        <v>96</v>
      </c>
      <c r="L70" s="315" t="str">
        <f t="shared" si="0"/>
        <v>X SẮC</v>
      </c>
      <c r="M70" s="286"/>
      <c r="O70" s="171"/>
      <c r="P70" s="172"/>
      <c r="Q70" s="172"/>
      <c r="R70" s="171"/>
      <c r="S70" s="171"/>
      <c r="T70" s="171"/>
      <c r="U70" s="11"/>
      <c r="V70" s="11"/>
      <c r="W70" s="11"/>
      <c r="X70" s="11"/>
      <c r="Y70" s="11"/>
      <c r="Z70" s="11"/>
    </row>
    <row r="71" spans="1:26" ht="21.75" customHeight="1">
      <c r="A71" s="280">
        <v>61</v>
      </c>
      <c r="B71" s="304">
        <v>1820256447</v>
      </c>
      <c r="C71" s="281" t="s">
        <v>2159</v>
      </c>
      <c r="D71" s="282" t="s">
        <v>2160</v>
      </c>
      <c r="E71" s="283" t="s">
        <v>1371</v>
      </c>
      <c r="F71" s="284" t="s">
        <v>2136</v>
      </c>
      <c r="G71" s="285">
        <v>93</v>
      </c>
      <c r="H71" s="315" t="str">
        <f t="shared" si="0"/>
        <v>X SẮC</v>
      </c>
      <c r="I71" s="285">
        <v>90</v>
      </c>
      <c r="J71" s="315" t="str">
        <f t="shared" si="0"/>
        <v>X SẮC</v>
      </c>
      <c r="K71" s="285">
        <f t="shared" si="1"/>
        <v>91.5</v>
      </c>
      <c r="L71" s="315" t="str">
        <f t="shared" si="0"/>
        <v>X SẮC</v>
      </c>
      <c r="M71" s="286"/>
      <c r="O71" s="171"/>
      <c r="P71" s="172"/>
      <c r="Q71" s="172"/>
      <c r="R71" s="171"/>
      <c r="S71" s="171"/>
      <c r="T71" s="171"/>
      <c r="U71" s="11"/>
      <c r="V71" s="11"/>
      <c r="W71" s="11"/>
      <c r="X71" s="11"/>
      <c r="Y71" s="11"/>
      <c r="Z71" s="11"/>
    </row>
    <row r="72" spans="1:26" ht="21.75" customHeight="1">
      <c r="A72" s="280">
        <v>62</v>
      </c>
      <c r="B72" s="304">
        <v>1820256448</v>
      </c>
      <c r="C72" s="281" t="s">
        <v>1575</v>
      </c>
      <c r="D72" s="282" t="s">
        <v>2161</v>
      </c>
      <c r="E72" s="283" t="s">
        <v>2010</v>
      </c>
      <c r="F72" s="284" t="s">
        <v>2136</v>
      </c>
      <c r="G72" s="285">
        <v>93</v>
      </c>
      <c r="H72" s="315" t="str">
        <f t="shared" si="0"/>
        <v>X SẮC</v>
      </c>
      <c r="I72" s="285">
        <v>96</v>
      </c>
      <c r="J72" s="315" t="str">
        <f t="shared" si="0"/>
        <v>X SẮC</v>
      </c>
      <c r="K72" s="285">
        <f t="shared" si="1"/>
        <v>94.5</v>
      </c>
      <c r="L72" s="315" t="str">
        <f t="shared" si="0"/>
        <v>X SẮC</v>
      </c>
      <c r="M72" s="286"/>
      <c r="O72" s="171"/>
      <c r="P72" s="172"/>
      <c r="Q72" s="172"/>
      <c r="R72" s="171"/>
      <c r="S72" s="171"/>
      <c r="T72" s="171"/>
      <c r="U72" s="11"/>
      <c r="V72" s="11"/>
      <c r="W72" s="11"/>
      <c r="X72" s="11"/>
      <c r="Y72" s="11"/>
      <c r="Z72" s="11"/>
    </row>
    <row r="73" spans="1:26" ht="21.75" customHeight="1">
      <c r="A73" s="280">
        <v>63</v>
      </c>
      <c r="B73" s="304">
        <v>1820256449</v>
      </c>
      <c r="C73" s="281" t="s">
        <v>2162</v>
      </c>
      <c r="D73" s="282" t="s">
        <v>1740</v>
      </c>
      <c r="E73" s="283" t="s">
        <v>1804</v>
      </c>
      <c r="F73" s="284" t="s">
        <v>2136</v>
      </c>
      <c r="G73" s="285">
        <v>98</v>
      </c>
      <c r="H73" s="315" t="str">
        <f t="shared" si="0"/>
        <v>X SẮC</v>
      </c>
      <c r="I73" s="285">
        <v>90</v>
      </c>
      <c r="J73" s="315" t="str">
        <f t="shared" si="0"/>
        <v>X SẮC</v>
      </c>
      <c r="K73" s="285">
        <f t="shared" si="1"/>
        <v>94</v>
      </c>
      <c r="L73" s="315" t="str">
        <f t="shared" si="0"/>
        <v>X SẮC</v>
      </c>
      <c r="M73" s="286"/>
      <c r="O73" s="171"/>
      <c r="P73" s="172"/>
      <c r="Q73" s="172"/>
      <c r="R73" s="171"/>
      <c r="S73" s="171"/>
      <c r="T73" s="171"/>
      <c r="U73" s="11"/>
      <c r="V73" s="11"/>
      <c r="W73" s="11"/>
      <c r="X73" s="11"/>
      <c r="Y73" s="11"/>
      <c r="Z73" s="11"/>
    </row>
    <row r="74" spans="1:26" ht="21.75" customHeight="1">
      <c r="A74" s="280">
        <v>64</v>
      </c>
      <c r="B74" s="304">
        <v>1820256632</v>
      </c>
      <c r="C74" s="281" t="s">
        <v>2163</v>
      </c>
      <c r="D74" s="282" t="s">
        <v>1729</v>
      </c>
      <c r="E74" s="283" t="s">
        <v>1468</v>
      </c>
      <c r="F74" s="284" t="s">
        <v>2136</v>
      </c>
      <c r="G74" s="285">
        <v>93</v>
      </c>
      <c r="H74" s="315" t="str">
        <f aca="true" t="shared" si="2" ref="H74:H87">IF(G74&gt;=90,"X SẮC",IF(G74&gt;=80,"TỐT",IF(G74&gt;=70,"KHÁ",IF(G74&gt;=60,"TB KHÁ",IF(G74&gt;=50,"T. BÌNH",IF(G74&gt;=40,"YẾU","KÉM"))))))</f>
        <v>X SẮC</v>
      </c>
      <c r="I74" s="285">
        <v>95</v>
      </c>
      <c r="J74" s="315" t="str">
        <f aca="true" t="shared" si="3" ref="J74:J87">IF(I74&gt;=90,"X SẮC",IF(I74&gt;=80,"TỐT",IF(I74&gt;=70,"KHÁ",IF(I74&gt;=60,"TB KHÁ",IF(I74&gt;=50,"T. BÌNH",IF(I74&gt;=40,"YẾU","KÉM"))))))</f>
        <v>X SẮC</v>
      </c>
      <c r="K74" s="285">
        <f t="shared" si="1"/>
        <v>94</v>
      </c>
      <c r="L74" s="315" t="str">
        <f aca="true" t="shared" si="4" ref="L74:L87">IF(K74&gt;=90,"X SẮC",IF(K74&gt;=80,"TỐT",IF(K74&gt;=70,"KHÁ",IF(K74&gt;=60,"TB KHÁ",IF(K74&gt;=50,"T. BÌNH",IF(K74&gt;=40,"YẾU","KÉM"))))))</f>
        <v>X SẮC</v>
      </c>
      <c r="M74" s="286"/>
      <c r="O74" s="171"/>
      <c r="P74" s="172"/>
      <c r="Q74" s="172"/>
      <c r="R74" s="171"/>
      <c r="S74" s="171"/>
      <c r="T74" s="171"/>
      <c r="U74" s="11"/>
      <c r="V74" s="11"/>
      <c r="W74" s="11"/>
      <c r="X74" s="11"/>
      <c r="Y74" s="11"/>
      <c r="Z74" s="11"/>
    </row>
    <row r="75" spans="1:26" ht="21.75" customHeight="1">
      <c r="A75" s="280">
        <v>65</v>
      </c>
      <c r="B75" s="304">
        <v>1820265396</v>
      </c>
      <c r="C75" s="281" t="s">
        <v>1607</v>
      </c>
      <c r="D75" s="282" t="s">
        <v>1729</v>
      </c>
      <c r="E75" s="283" t="s">
        <v>2164</v>
      </c>
      <c r="F75" s="284" t="s">
        <v>2136</v>
      </c>
      <c r="G75" s="285">
        <v>96</v>
      </c>
      <c r="H75" s="315" t="str">
        <f t="shared" si="2"/>
        <v>X SẮC</v>
      </c>
      <c r="I75" s="285">
        <v>98</v>
      </c>
      <c r="J75" s="315" t="str">
        <f t="shared" si="3"/>
        <v>X SẮC</v>
      </c>
      <c r="K75" s="285">
        <f t="shared" si="1"/>
        <v>97</v>
      </c>
      <c r="L75" s="315" t="str">
        <f t="shared" si="4"/>
        <v>X SẮC</v>
      </c>
      <c r="M75" s="286"/>
      <c r="O75" s="171"/>
      <c r="P75" s="172"/>
      <c r="Q75" s="172"/>
      <c r="R75" s="171"/>
      <c r="S75" s="171"/>
      <c r="T75" s="171"/>
      <c r="U75" s="11"/>
      <c r="V75" s="11"/>
      <c r="W75" s="11"/>
      <c r="X75" s="11"/>
      <c r="Y75" s="11"/>
      <c r="Z75" s="11"/>
    </row>
    <row r="76" spans="1:26" ht="21.75" customHeight="1">
      <c r="A76" s="280">
        <v>66</v>
      </c>
      <c r="B76" s="304">
        <v>1821253672</v>
      </c>
      <c r="C76" s="281" t="s">
        <v>2165</v>
      </c>
      <c r="D76" s="282" t="s">
        <v>1344</v>
      </c>
      <c r="E76" s="283" t="s">
        <v>1593</v>
      </c>
      <c r="F76" s="284" t="s">
        <v>2136</v>
      </c>
      <c r="G76" s="285">
        <v>93</v>
      </c>
      <c r="H76" s="315" t="str">
        <f t="shared" si="2"/>
        <v>X SẮC</v>
      </c>
      <c r="I76" s="285">
        <v>95</v>
      </c>
      <c r="J76" s="315" t="str">
        <f t="shared" si="3"/>
        <v>X SẮC</v>
      </c>
      <c r="K76" s="285">
        <f t="shared" si="1"/>
        <v>94</v>
      </c>
      <c r="L76" s="315" t="str">
        <f t="shared" si="4"/>
        <v>X SẮC</v>
      </c>
      <c r="M76" s="286"/>
      <c r="O76" s="171"/>
      <c r="P76" s="172"/>
      <c r="Q76" s="172"/>
      <c r="R76" s="171"/>
      <c r="S76" s="171"/>
      <c r="T76" s="171"/>
      <c r="U76" s="11"/>
      <c r="V76" s="11"/>
      <c r="W76" s="11"/>
      <c r="X76" s="11"/>
      <c r="Y76" s="11"/>
      <c r="Z76" s="11"/>
    </row>
    <row r="77" spans="1:26" ht="21.75" customHeight="1">
      <c r="A77" s="280">
        <v>67</v>
      </c>
      <c r="B77" s="304">
        <v>1821253676</v>
      </c>
      <c r="C77" s="281" t="s">
        <v>2166</v>
      </c>
      <c r="D77" s="282" t="s">
        <v>1387</v>
      </c>
      <c r="E77" s="283" t="s">
        <v>1700</v>
      </c>
      <c r="F77" s="284" t="s">
        <v>2136</v>
      </c>
      <c r="G77" s="285">
        <v>93</v>
      </c>
      <c r="H77" s="315" t="str">
        <f t="shared" si="2"/>
        <v>X SẮC</v>
      </c>
      <c r="I77" s="285">
        <v>95</v>
      </c>
      <c r="J77" s="315" t="str">
        <f t="shared" si="3"/>
        <v>X SẮC</v>
      </c>
      <c r="K77" s="285">
        <f aca="true" t="shared" si="5" ref="K77:K87">(G77+I77)/2</f>
        <v>94</v>
      </c>
      <c r="L77" s="315" t="str">
        <f t="shared" si="4"/>
        <v>X SẮC</v>
      </c>
      <c r="M77" s="286"/>
      <c r="O77" s="171"/>
      <c r="P77" s="172"/>
      <c r="Q77" s="172"/>
      <c r="R77" s="171"/>
      <c r="S77" s="171"/>
      <c r="T77" s="171"/>
      <c r="U77" s="11"/>
      <c r="V77" s="11"/>
      <c r="W77" s="11"/>
      <c r="X77" s="11"/>
      <c r="Y77" s="11"/>
      <c r="Z77" s="11"/>
    </row>
    <row r="78" spans="1:26" ht="21.75" customHeight="1">
      <c r="A78" s="280">
        <v>68</v>
      </c>
      <c r="B78" s="304">
        <v>1821253677</v>
      </c>
      <c r="C78" s="281" t="s">
        <v>2167</v>
      </c>
      <c r="D78" s="282" t="s">
        <v>1459</v>
      </c>
      <c r="E78" s="283" t="s">
        <v>2168</v>
      </c>
      <c r="F78" s="284" t="s">
        <v>2136</v>
      </c>
      <c r="G78" s="285">
        <v>93</v>
      </c>
      <c r="H78" s="315" t="str">
        <f t="shared" si="2"/>
        <v>X SẮC</v>
      </c>
      <c r="I78" s="285">
        <v>90</v>
      </c>
      <c r="J78" s="315" t="str">
        <f t="shared" si="3"/>
        <v>X SẮC</v>
      </c>
      <c r="K78" s="285">
        <f t="shared" si="5"/>
        <v>91.5</v>
      </c>
      <c r="L78" s="315" t="str">
        <f t="shared" si="4"/>
        <v>X SẮC</v>
      </c>
      <c r="M78" s="286"/>
      <c r="O78" s="171"/>
      <c r="P78" s="172"/>
      <c r="Q78" s="172"/>
      <c r="R78" s="171"/>
      <c r="S78" s="171"/>
      <c r="T78" s="171"/>
      <c r="U78" s="11"/>
      <c r="V78" s="11"/>
      <c r="W78" s="11"/>
      <c r="X78" s="11"/>
      <c r="Y78" s="11"/>
      <c r="Z78" s="11"/>
    </row>
    <row r="79" spans="1:26" ht="21.75" customHeight="1">
      <c r="A79" s="280">
        <v>69</v>
      </c>
      <c r="B79" s="304">
        <v>1821253688</v>
      </c>
      <c r="C79" s="281" t="s">
        <v>1772</v>
      </c>
      <c r="D79" s="282" t="s">
        <v>1459</v>
      </c>
      <c r="E79" s="283" t="s">
        <v>1382</v>
      </c>
      <c r="F79" s="284" t="s">
        <v>2136</v>
      </c>
      <c r="G79" s="285">
        <v>92</v>
      </c>
      <c r="H79" s="315" t="str">
        <f t="shared" si="2"/>
        <v>X SẮC</v>
      </c>
      <c r="I79" s="285">
        <v>95</v>
      </c>
      <c r="J79" s="315" t="str">
        <f t="shared" si="3"/>
        <v>X SẮC</v>
      </c>
      <c r="K79" s="285">
        <f t="shared" si="5"/>
        <v>93.5</v>
      </c>
      <c r="L79" s="315" t="str">
        <f t="shared" si="4"/>
        <v>X SẮC</v>
      </c>
      <c r="M79" s="286"/>
      <c r="O79" s="171"/>
      <c r="P79" s="172"/>
      <c r="Q79" s="172"/>
      <c r="R79" s="171"/>
      <c r="S79" s="171"/>
      <c r="T79" s="171"/>
      <c r="U79" s="11"/>
      <c r="V79" s="11"/>
      <c r="W79" s="11"/>
      <c r="X79" s="11"/>
      <c r="Y79" s="11"/>
      <c r="Z79" s="11"/>
    </row>
    <row r="80" spans="1:26" ht="21.75" customHeight="1">
      <c r="A80" s="280">
        <v>70</v>
      </c>
      <c r="B80" s="304">
        <v>1821253691</v>
      </c>
      <c r="C80" s="281" t="s">
        <v>2169</v>
      </c>
      <c r="D80" s="282" t="s">
        <v>1643</v>
      </c>
      <c r="E80" s="283" t="s">
        <v>1496</v>
      </c>
      <c r="F80" s="284" t="s">
        <v>2136</v>
      </c>
      <c r="G80" s="285">
        <v>93</v>
      </c>
      <c r="H80" s="315" t="str">
        <f t="shared" si="2"/>
        <v>X SẮC</v>
      </c>
      <c r="I80" s="285">
        <v>96</v>
      </c>
      <c r="J80" s="315" t="str">
        <f t="shared" si="3"/>
        <v>X SẮC</v>
      </c>
      <c r="K80" s="285">
        <f t="shared" si="5"/>
        <v>94.5</v>
      </c>
      <c r="L80" s="315" t="str">
        <f t="shared" si="4"/>
        <v>X SẮC</v>
      </c>
      <c r="M80" s="286"/>
      <c r="O80" s="171"/>
      <c r="P80" s="172"/>
      <c r="Q80" s="172"/>
      <c r="R80" s="171"/>
      <c r="S80" s="171"/>
      <c r="T80" s="171"/>
      <c r="U80" s="11"/>
      <c r="V80" s="11"/>
      <c r="W80" s="11"/>
      <c r="X80" s="11"/>
      <c r="Y80" s="11"/>
      <c r="Z80" s="11"/>
    </row>
    <row r="81" spans="1:26" ht="21.75" customHeight="1">
      <c r="A81" s="280">
        <v>71</v>
      </c>
      <c r="B81" s="304">
        <v>1821253897</v>
      </c>
      <c r="C81" s="281" t="s">
        <v>2170</v>
      </c>
      <c r="D81" s="282" t="s">
        <v>1307</v>
      </c>
      <c r="E81" s="283" t="s">
        <v>1496</v>
      </c>
      <c r="F81" s="284" t="s">
        <v>2136</v>
      </c>
      <c r="G81" s="285">
        <v>85</v>
      </c>
      <c r="H81" s="315" t="str">
        <f t="shared" si="2"/>
        <v>TỐT</v>
      </c>
      <c r="I81" s="285">
        <v>91</v>
      </c>
      <c r="J81" s="315" t="str">
        <f t="shared" si="3"/>
        <v>X SẮC</v>
      </c>
      <c r="K81" s="285">
        <f t="shared" si="5"/>
        <v>88</v>
      </c>
      <c r="L81" s="315" t="str">
        <f t="shared" si="4"/>
        <v>TỐT</v>
      </c>
      <c r="M81" s="286"/>
      <c r="O81" s="171"/>
      <c r="P81" s="172"/>
      <c r="Q81" s="172"/>
      <c r="R81" s="171"/>
      <c r="S81" s="171"/>
      <c r="T81" s="171"/>
      <c r="U81" s="11"/>
      <c r="V81" s="11"/>
      <c r="W81" s="11"/>
      <c r="X81" s="11"/>
      <c r="Y81" s="11"/>
      <c r="Z81" s="11"/>
    </row>
    <row r="82" spans="1:26" ht="21.75" customHeight="1">
      <c r="A82" s="280">
        <v>72</v>
      </c>
      <c r="B82" s="304">
        <v>1821254350</v>
      </c>
      <c r="C82" s="281" t="s">
        <v>2171</v>
      </c>
      <c r="D82" s="282" t="s">
        <v>1375</v>
      </c>
      <c r="E82" s="283" t="s">
        <v>1365</v>
      </c>
      <c r="F82" s="284" t="s">
        <v>2136</v>
      </c>
      <c r="G82" s="285">
        <v>98</v>
      </c>
      <c r="H82" s="315" t="str">
        <f t="shared" si="2"/>
        <v>X SẮC</v>
      </c>
      <c r="I82" s="285">
        <v>75</v>
      </c>
      <c r="J82" s="315" t="str">
        <f t="shared" si="3"/>
        <v>KHÁ</v>
      </c>
      <c r="K82" s="285">
        <f t="shared" si="5"/>
        <v>86.5</v>
      </c>
      <c r="L82" s="315" t="str">
        <f t="shared" si="4"/>
        <v>TỐT</v>
      </c>
      <c r="M82" s="286"/>
      <c r="O82" s="171"/>
      <c r="P82" s="172"/>
      <c r="Q82" s="172"/>
      <c r="R82" s="171"/>
      <c r="S82" s="171"/>
      <c r="T82" s="171"/>
      <c r="U82" s="11"/>
      <c r="V82" s="11"/>
      <c r="W82" s="11"/>
      <c r="X82" s="11"/>
      <c r="Y82" s="11"/>
      <c r="Z82" s="11"/>
    </row>
    <row r="83" spans="1:26" ht="21.75" customHeight="1">
      <c r="A83" s="280">
        <v>73</v>
      </c>
      <c r="B83" s="304">
        <v>1821254356</v>
      </c>
      <c r="C83" s="281" t="s">
        <v>1357</v>
      </c>
      <c r="D83" s="282" t="s">
        <v>1457</v>
      </c>
      <c r="E83" s="283" t="s">
        <v>2172</v>
      </c>
      <c r="F83" s="284" t="s">
        <v>2136</v>
      </c>
      <c r="G83" s="285">
        <v>93</v>
      </c>
      <c r="H83" s="315" t="str">
        <f t="shared" si="2"/>
        <v>X SẮC</v>
      </c>
      <c r="I83" s="285">
        <v>0</v>
      </c>
      <c r="J83" s="315" t="str">
        <f t="shared" si="3"/>
        <v>KÉM</v>
      </c>
      <c r="K83" s="285">
        <f t="shared" si="5"/>
        <v>46.5</v>
      </c>
      <c r="L83" s="315" t="str">
        <f t="shared" si="4"/>
        <v>YẾU</v>
      </c>
      <c r="M83" s="286"/>
      <c r="N83" s="2" t="s">
        <v>2005</v>
      </c>
      <c r="O83" s="171"/>
      <c r="P83" s="172"/>
      <c r="Q83" s="172"/>
      <c r="R83" s="171"/>
      <c r="S83" s="171"/>
      <c r="T83" s="171"/>
      <c r="U83" s="11"/>
      <c r="V83" s="11"/>
      <c r="W83" s="11"/>
      <c r="X83" s="11"/>
      <c r="Y83" s="11"/>
      <c r="Z83" s="11"/>
    </row>
    <row r="84" spans="1:26" ht="21.75" customHeight="1">
      <c r="A84" s="280">
        <v>74</v>
      </c>
      <c r="B84" s="304">
        <v>1821254359</v>
      </c>
      <c r="C84" s="281" t="s">
        <v>2173</v>
      </c>
      <c r="D84" s="282" t="s">
        <v>1443</v>
      </c>
      <c r="E84" s="283" t="s">
        <v>1290</v>
      </c>
      <c r="F84" s="284" t="s">
        <v>2136</v>
      </c>
      <c r="G84" s="285">
        <v>95</v>
      </c>
      <c r="H84" s="315" t="str">
        <f t="shared" si="2"/>
        <v>X SẮC</v>
      </c>
      <c r="I84" s="285">
        <v>0</v>
      </c>
      <c r="J84" s="315" t="str">
        <f t="shared" si="3"/>
        <v>KÉM</v>
      </c>
      <c r="K84" s="285">
        <f t="shared" si="5"/>
        <v>47.5</v>
      </c>
      <c r="L84" s="315" t="str">
        <f t="shared" si="4"/>
        <v>YẾU</v>
      </c>
      <c r="M84" s="286"/>
      <c r="O84" s="171"/>
      <c r="P84" s="172"/>
      <c r="Q84" s="172"/>
      <c r="R84" s="171"/>
      <c r="S84" s="171"/>
      <c r="T84" s="171"/>
      <c r="U84" s="11"/>
      <c r="V84" s="11"/>
      <c r="W84" s="11"/>
      <c r="X84" s="11"/>
      <c r="Y84" s="11"/>
      <c r="Z84" s="11"/>
    </row>
    <row r="85" spans="1:13" ht="21.75" customHeight="1">
      <c r="A85" s="280">
        <v>75</v>
      </c>
      <c r="B85" s="304">
        <v>1821254363</v>
      </c>
      <c r="C85" s="281" t="s">
        <v>2174</v>
      </c>
      <c r="D85" s="282" t="s">
        <v>1798</v>
      </c>
      <c r="E85" s="283" t="s">
        <v>2056</v>
      </c>
      <c r="F85" s="284" t="s">
        <v>2136</v>
      </c>
      <c r="G85" s="285">
        <v>92</v>
      </c>
      <c r="H85" s="315" t="str">
        <f t="shared" si="2"/>
        <v>X SẮC</v>
      </c>
      <c r="I85" s="285">
        <v>96</v>
      </c>
      <c r="J85" s="315" t="str">
        <f t="shared" si="3"/>
        <v>X SẮC</v>
      </c>
      <c r="K85" s="285">
        <f t="shared" si="5"/>
        <v>94</v>
      </c>
      <c r="L85" s="315" t="str">
        <f t="shared" si="4"/>
        <v>X SẮC</v>
      </c>
      <c r="M85" s="286"/>
    </row>
    <row r="86" spans="1:25" ht="18" customHeight="1">
      <c r="A86" s="280">
        <v>76</v>
      </c>
      <c r="B86" s="305">
        <v>172146434</v>
      </c>
      <c r="C86" s="287" t="s">
        <v>1041</v>
      </c>
      <c r="D86" s="288" t="s">
        <v>220</v>
      </c>
      <c r="E86" s="283" t="s">
        <v>710</v>
      </c>
      <c r="F86" s="284" t="s">
        <v>1042</v>
      </c>
      <c r="G86" s="285">
        <v>0</v>
      </c>
      <c r="H86" s="286" t="str">
        <f>IF(G86&gt;=90,"X SẮC",IF(G86&gt;=80,"TỐT",IF(G86&gt;=70,"KHÁ",IF(G86&gt;=60,"TB KHÁ",IF(G86&gt;=50,"T. BÌNH",IF(G86&gt;=40,"YẾU","KÉM"))))))</f>
        <v>KÉM</v>
      </c>
      <c r="I86" s="285">
        <v>0</v>
      </c>
      <c r="J86" s="315" t="str">
        <f t="shared" si="3"/>
        <v>KÉM</v>
      </c>
      <c r="K86" s="285">
        <f>(G86+I86)/2</f>
        <v>0</v>
      </c>
      <c r="L86" s="315" t="str">
        <f>IF(K86&gt;=90,"X SẮC",IF(K86&gt;=80,"TỐT",IF(K86&gt;=70,"KHÁ",IF(K86&gt;=60,"TB KHÁ",IF(K86&gt;=50,"T. BÌNH",IF(K86&gt;=40,"YẾU","KÉM"))))))</f>
        <v>KÉM</v>
      </c>
      <c r="M86" s="286"/>
      <c r="O86" s="168" t="s">
        <v>2489</v>
      </c>
      <c r="P86" s="166"/>
      <c r="Q86" s="63"/>
      <c r="R86" s="81"/>
      <c r="S86" s="3"/>
      <c r="T86" s="4"/>
      <c r="U86" s="3"/>
      <c r="V86" s="4"/>
      <c r="W86" s="4"/>
      <c r="X86" s="13"/>
      <c r="Y86" s="4"/>
    </row>
    <row r="87" spans="1:13" ht="21.75" customHeight="1">
      <c r="A87" s="298">
        <v>77</v>
      </c>
      <c r="B87" s="307">
        <v>172316811</v>
      </c>
      <c r="C87" s="299" t="s">
        <v>2036</v>
      </c>
      <c r="D87" s="300" t="s">
        <v>1943</v>
      </c>
      <c r="E87" s="301">
        <v>34232</v>
      </c>
      <c r="F87" s="302" t="s">
        <v>2136</v>
      </c>
      <c r="G87" s="296">
        <v>92</v>
      </c>
      <c r="H87" s="317" t="str">
        <f t="shared" si="2"/>
        <v>X SẮC</v>
      </c>
      <c r="I87" s="296">
        <v>0</v>
      </c>
      <c r="J87" s="317" t="str">
        <f t="shared" si="3"/>
        <v>KÉM</v>
      </c>
      <c r="K87" s="296">
        <f t="shared" si="5"/>
        <v>46</v>
      </c>
      <c r="L87" s="317" t="str">
        <f t="shared" si="4"/>
        <v>YẾU</v>
      </c>
      <c r="M87" s="297"/>
    </row>
    <row r="88" spans="1:14" ht="24.75" customHeight="1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>
        <f>COUNTIF(M11:M87,"=NH")</f>
        <v>2</v>
      </c>
      <c r="N88" s="319">
        <f>COUNTIF(N11:N87,"=BL")</f>
        <v>1</v>
      </c>
    </row>
    <row r="89" spans="1:14" ht="11.25" customHeight="1">
      <c r="A89" s="318"/>
      <c r="B89" s="319"/>
      <c r="C89" s="319"/>
      <c r="D89" s="319"/>
      <c r="E89" s="319"/>
      <c r="F89" s="319"/>
      <c r="G89" s="320"/>
      <c r="H89" s="320"/>
      <c r="I89" s="320"/>
      <c r="J89" s="320"/>
      <c r="K89" s="320"/>
      <c r="L89" s="320"/>
      <c r="M89" s="320"/>
      <c r="N89" s="4"/>
    </row>
    <row r="90" spans="1:13" ht="16.5">
      <c r="A90" s="318"/>
      <c r="B90" s="318"/>
      <c r="C90" s="320"/>
      <c r="D90" s="320"/>
      <c r="E90" s="320"/>
      <c r="F90" s="320"/>
      <c r="G90" s="451" t="s">
        <v>2480</v>
      </c>
      <c r="H90" s="452"/>
      <c r="I90" s="453"/>
      <c r="J90" s="322"/>
      <c r="K90" s="451" t="s">
        <v>2482</v>
      </c>
      <c r="L90" s="452"/>
      <c r="M90" s="453"/>
    </row>
    <row r="91" spans="1:13" ht="16.5">
      <c r="A91" s="318"/>
      <c r="B91" s="318"/>
      <c r="C91" s="320"/>
      <c r="D91" s="320"/>
      <c r="E91" s="320"/>
      <c r="F91" s="320"/>
      <c r="G91" s="311" t="s">
        <v>2412</v>
      </c>
      <c r="H91" s="308" t="s">
        <v>2413</v>
      </c>
      <c r="I91" s="308" t="s">
        <v>4</v>
      </c>
      <c r="J91" s="309"/>
      <c r="K91" s="313" t="s">
        <v>2412</v>
      </c>
      <c r="L91" s="308" t="s">
        <v>2413</v>
      </c>
      <c r="M91" s="308" t="s">
        <v>4</v>
      </c>
    </row>
    <row r="92" spans="1:13" ht="15.75" customHeight="1">
      <c r="A92" s="318"/>
      <c r="B92" s="318"/>
      <c r="C92" s="320"/>
      <c r="D92" s="320"/>
      <c r="E92" s="320"/>
      <c r="F92" s="320"/>
      <c r="G92" s="311" t="s">
        <v>1522</v>
      </c>
      <c r="H92" s="308">
        <f>COUNTIF($J$11:$J$87,G92)</f>
        <v>54</v>
      </c>
      <c r="I92" s="312">
        <f>H92/$H$99</f>
        <v>0.7012987012987013</v>
      </c>
      <c r="J92" s="309"/>
      <c r="K92" s="313" t="s">
        <v>1522</v>
      </c>
      <c r="L92" s="308">
        <f>COUNTIF($L$11:$L$87,K92)</f>
        <v>44</v>
      </c>
      <c r="M92" s="312">
        <f>L92/$L$99</f>
        <v>0.5714285714285714</v>
      </c>
    </row>
    <row r="93" spans="1:13" ht="15.75" customHeight="1">
      <c r="A93" s="318"/>
      <c r="B93" s="318"/>
      <c r="C93" s="320"/>
      <c r="D93" s="320"/>
      <c r="E93" s="320"/>
      <c r="F93" s="320"/>
      <c r="G93" s="311" t="s">
        <v>1523</v>
      </c>
      <c r="H93" s="308">
        <f aca="true" t="shared" si="6" ref="H93:H98">COUNTIF($J$11:$J$87,G93)</f>
        <v>7</v>
      </c>
      <c r="I93" s="312">
        <f aca="true" t="shared" si="7" ref="I93:I99">H93/$H$99</f>
        <v>0.09090909090909091</v>
      </c>
      <c r="J93" s="309"/>
      <c r="K93" s="313" t="s">
        <v>1523</v>
      </c>
      <c r="L93" s="308">
        <f aca="true" t="shared" si="8" ref="L93:L98">COUNTIF($L$11:$L$87,K93)</f>
        <v>18</v>
      </c>
      <c r="M93" s="312">
        <f aca="true" t="shared" si="9" ref="M93:M99">L93/$L$99</f>
        <v>0.23376623376623376</v>
      </c>
    </row>
    <row r="94" spans="1:13" ht="15.75" customHeight="1">
      <c r="A94" s="318"/>
      <c r="B94" s="318"/>
      <c r="C94" s="320"/>
      <c r="D94" s="320"/>
      <c r="E94" s="320"/>
      <c r="F94" s="320"/>
      <c r="G94" s="311" t="s">
        <v>2414</v>
      </c>
      <c r="H94" s="308">
        <f t="shared" si="6"/>
        <v>9</v>
      </c>
      <c r="I94" s="312">
        <f t="shared" si="7"/>
        <v>0.11688311688311688</v>
      </c>
      <c r="J94" s="309"/>
      <c r="K94" s="313" t="s">
        <v>2414</v>
      </c>
      <c r="L94" s="308">
        <f t="shared" si="8"/>
        <v>8</v>
      </c>
      <c r="M94" s="312">
        <f t="shared" si="9"/>
        <v>0.1038961038961039</v>
      </c>
    </row>
    <row r="95" spans="1:13" ht="15.75" customHeight="1">
      <c r="A95" s="318"/>
      <c r="B95" s="318"/>
      <c r="C95" s="320"/>
      <c r="D95" s="320"/>
      <c r="E95" s="320"/>
      <c r="F95" s="320"/>
      <c r="G95" s="311" t="s">
        <v>2415</v>
      </c>
      <c r="H95" s="308">
        <f t="shared" si="6"/>
        <v>0</v>
      </c>
      <c r="I95" s="312">
        <f t="shared" si="7"/>
        <v>0</v>
      </c>
      <c r="J95" s="309"/>
      <c r="K95" s="313" t="s">
        <v>2415</v>
      </c>
      <c r="L95" s="308">
        <f t="shared" si="8"/>
        <v>0</v>
      </c>
      <c r="M95" s="312">
        <f t="shared" si="9"/>
        <v>0</v>
      </c>
    </row>
    <row r="96" spans="1:13" ht="15.75" customHeight="1">
      <c r="A96" s="318"/>
      <c r="B96" s="318"/>
      <c r="C96" s="320"/>
      <c r="D96" s="320"/>
      <c r="E96" s="320"/>
      <c r="F96" s="320"/>
      <c r="G96" s="311" t="s">
        <v>2416</v>
      </c>
      <c r="H96" s="308">
        <f t="shared" si="6"/>
        <v>0</v>
      </c>
      <c r="I96" s="312">
        <f t="shared" si="7"/>
        <v>0</v>
      </c>
      <c r="J96" s="309"/>
      <c r="K96" s="313" t="s">
        <v>2416</v>
      </c>
      <c r="L96" s="308">
        <f t="shared" si="8"/>
        <v>0</v>
      </c>
      <c r="M96" s="312">
        <f t="shared" si="9"/>
        <v>0</v>
      </c>
    </row>
    <row r="97" spans="1:13" ht="15.75" customHeight="1">
      <c r="A97" s="318"/>
      <c r="B97" s="318"/>
      <c r="C97" s="320"/>
      <c r="D97" s="320"/>
      <c r="E97" s="320"/>
      <c r="F97" s="320"/>
      <c r="G97" s="311" t="s">
        <v>2481</v>
      </c>
      <c r="H97" s="308">
        <f t="shared" si="6"/>
        <v>0</v>
      </c>
      <c r="I97" s="312">
        <f t="shared" si="7"/>
        <v>0</v>
      </c>
      <c r="J97" s="309"/>
      <c r="K97" s="313" t="s">
        <v>2481</v>
      </c>
      <c r="L97" s="308">
        <f t="shared" si="8"/>
        <v>3</v>
      </c>
      <c r="M97" s="312">
        <f t="shared" si="9"/>
        <v>0.03896103896103896</v>
      </c>
    </row>
    <row r="98" spans="1:13" ht="15.75" customHeight="1">
      <c r="A98" s="318"/>
      <c r="B98" s="318"/>
      <c r="C98" s="320"/>
      <c r="D98" s="320"/>
      <c r="E98" s="320"/>
      <c r="F98" s="320"/>
      <c r="G98" s="311" t="s">
        <v>2418</v>
      </c>
      <c r="H98" s="308">
        <f t="shared" si="6"/>
        <v>7</v>
      </c>
      <c r="I98" s="312">
        <f t="shared" si="7"/>
        <v>0.09090909090909091</v>
      </c>
      <c r="J98" s="309"/>
      <c r="K98" s="313" t="s">
        <v>2418</v>
      </c>
      <c r="L98" s="308">
        <f t="shared" si="8"/>
        <v>4</v>
      </c>
      <c r="M98" s="312">
        <f t="shared" si="9"/>
        <v>0.05194805194805195</v>
      </c>
    </row>
    <row r="99" spans="1:13" ht="15.75" customHeight="1">
      <c r="A99" s="318"/>
      <c r="B99" s="318"/>
      <c r="C99" s="320"/>
      <c r="D99" s="320"/>
      <c r="E99" s="320"/>
      <c r="F99" s="320"/>
      <c r="G99" s="311" t="s">
        <v>2419</v>
      </c>
      <c r="H99" s="308">
        <f>SUM(H92:H98)</f>
        <v>77</v>
      </c>
      <c r="I99" s="312">
        <f t="shared" si="7"/>
        <v>1</v>
      </c>
      <c r="J99" s="309"/>
      <c r="K99" s="313" t="s">
        <v>2419</v>
      </c>
      <c r="L99" s="308">
        <f>SUM(L92:L98)</f>
        <v>77</v>
      </c>
      <c r="M99" s="312">
        <f t="shared" si="9"/>
        <v>1</v>
      </c>
    </row>
    <row r="100" spans="2:13" s="5" customFormat="1" ht="16.5">
      <c r="B100" s="2"/>
      <c r="F100" s="454" t="s">
        <v>2494</v>
      </c>
      <c r="G100" s="454"/>
      <c r="H100" s="454"/>
      <c r="I100" s="454"/>
      <c r="J100" s="454"/>
      <c r="K100" s="454"/>
      <c r="L100" s="454"/>
      <c r="M100" s="454"/>
    </row>
    <row r="101" spans="1:14" s="7" customFormat="1" ht="16.5">
      <c r="A101" s="430" t="s">
        <v>5</v>
      </c>
      <c r="B101" s="430"/>
      <c r="C101" s="430"/>
      <c r="D101" s="430"/>
      <c r="E101" s="430"/>
      <c r="F101" s="430"/>
      <c r="G101" s="449" t="s">
        <v>2420</v>
      </c>
      <c r="H101" s="449"/>
      <c r="I101" s="449"/>
      <c r="J101" s="449"/>
      <c r="K101" s="449"/>
      <c r="L101" s="449"/>
      <c r="M101" s="449"/>
      <c r="N101" s="5"/>
    </row>
    <row r="102" spans="1:14" ht="16.5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5" spans="1:13" ht="16.5">
      <c r="A105" s="430" t="s">
        <v>2463</v>
      </c>
      <c r="B105" s="430"/>
      <c r="C105" s="430"/>
      <c r="G105" s="449" t="s">
        <v>2462</v>
      </c>
      <c r="H105" s="449"/>
      <c r="I105" s="449"/>
      <c r="J105" s="449"/>
      <c r="K105" s="449"/>
      <c r="L105" s="449"/>
      <c r="M105" s="449"/>
    </row>
  </sheetData>
  <sheetProtection/>
  <mergeCells count="25">
    <mergeCell ref="G105:M105"/>
    <mergeCell ref="A105:C105"/>
    <mergeCell ref="A7:N7"/>
    <mergeCell ref="A9:A10"/>
    <mergeCell ref="C9:D10"/>
    <mergeCell ref="E9:E10"/>
    <mergeCell ref="F9:F10"/>
    <mergeCell ref="A8:M8"/>
    <mergeCell ref="A101:C101"/>
    <mergeCell ref="B9:B10"/>
    <mergeCell ref="A2:D2"/>
    <mergeCell ref="A3:D3"/>
    <mergeCell ref="A5:N5"/>
    <mergeCell ref="A6:N6"/>
    <mergeCell ref="E2:M2"/>
    <mergeCell ref="E3:M3"/>
    <mergeCell ref="D101:F101"/>
    <mergeCell ref="G101:M101"/>
    <mergeCell ref="M9:M10"/>
    <mergeCell ref="G9:H9"/>
    <mergeCell ref="F100:M100"/>
    <mergeCell ref="I9:J9"/>
    <mergeCell ref="K9:L9"/>
    <mergeCell ref="G90:I90"/>
    <mergeCell ref="K90:M90"/>
  </mergeCells>
  <conditionalFormatting sqref="G11:G85 I11:I50 G87 K11:K87">
    <cfRule type="cellIs" priority="4" dxfId="0" operator="equal" stopIfTrue="1">
      <formula>0</formula>
    </cfRule>
  </conditionalFormatting>
  <conditionalFormatting sqref="I51:I85 I87">
    <cfRule type="cellIs" priority="3" dxfId="0" operator="equal" stopIfTrue="1">
      <formula>0</formula>
    </cfRule>
  </conditionalFormatting>
  <conditionalFormatting sqref="G86 I86">
    <cfRule type="cellIs" priority="1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zoomScale="75" zoomScaleNormal="75" zoomScalePageLayoutView="0" workbookViewId="0" topLeftCell="A31">
      <selection activeCell="F12" sqref="F12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3" width="12.7109375" style="2" customWidth="1"/>
    <col min="4" max="4" width="8.00390625" style="2" customWidth="1"/>
    <col min="5" max="5" width="8.8515625" style="2" customWidth="1"/>
    <col min="6" max="6" width="11.00390625" style="2" customWidth="1"/>
    <col min="7" max="7" width="6.140625" style="2" customWidth="1"/>
    <col min="8" max="8" width="5.57421875" style="2" customWidth="1"/>
    <col min="9" max="9" width="6.8515625" style="2" customWidth="1"/>
    <col min="10" max="10" width="5.57421875" style="2" customWidth="1"/>
    <col min="11" max="11" width="6.00390625" style="2" customWidth="1"/>
    <col min="12" max="12" width="5.8515625" style="2" customWidth="1"/>
    <col min="13" max="13" width="7.140625" style="2" customWidth="1"/>
    <col min="14" max="14" width="10.28125" style="2" customWidth="1"/>
    <col min="15" max="15" width="20.421875" style="4" customWidth="1"/>
    <col min="16" max="16" width="16.8515625" style="4" bestFit="1" customWidth="1"/>
    <col min="17" max="24" width="9.140625" style="4" customWidth="1"/>
    <col min="25" max="16384" width="9.140625" style="2" customWidth="1"/>
  </cols>
  <sheetData>
    <row r="1" ht="20.2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24" s="5" customFormat="1" ht="16.5">
      <c r="A9" s="447" t="s">
        <v>2401</v>
      </c>
      <c r="B9" s="450" t="s">
        <v>2410</v>
      </c>
      <c r="C9" s="447" t="s">
        <v>2409</v>
      </c>
      <c r="D9" s="447"/>
      <c r="E9" s="455" t="s">
        <v>2</v>
      </c>
      <c r="F9" s="447" t="s">
        <v>3</v>
      </c>
      <c r="G9" s="446" t="s">
        <v>2474</v>
      </c>
      <c r="H9" s="446"/>
      <c r="I9" s="446" t="s">
        <v>2475</v>
      </c>
      <c r="J9" s="446"/>
      <c r="K9" s="446" t="s">
        <v>2476</v>
      </c>
      <c r="L9" s="446"/>
      <c r="M9" s="445" t="s">
        <v>2411</v>
      </c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5" customFormat="1" ht="33">
      <c r="A10" s="447"/>
      <c r="B10" s="450"/>
      <c r="C10" s="447"/>
      <c r="D10" s="447"/>
      <c r="E10" s="456"/>
      <c r="F10" s="447"/>
      <c r="G10" s="6" t="s">
        <v>2402</v>
      </c>
      <c r="H10" s="272" t="s">
        <v>2403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5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3" ht="24.75" customHeight="1">
      <c r="A11" s="273">
        <v>1</v>
      </c>
      <c r="B11" s="303">
        <v>1820614747</v>
      </c>
      <c r="C11" s="274" t="s">
        <v>1594</v>
      </c>
      <c r="D11" s="275" t="s">
        <v>1881</v>
      </c>
      <c r="E11" s="276" t="s">
        <v>1882</v>
      </c>
      <c r="F11" s="277" t="s">
        <v>1883</v>
      </c>
      <c r="G11" s="278">
        <v>80</v>
      </c>
      <c r="H11" s="314" t="str">
        <f>IF(G11&gt;=90,"X SẮC",IF(G11&gt;=80,"TỐT",IF(G11&gt;=70,"KHÁ",IF(G11&gt;=60,"TB KHÁ",IF(G11&gt;=50,"T. BÌNH",IF(G11&gt;=40,"YẾU","KÉM"))))))</f>
        <v>TỐT</v>
      </c>
      <c r="I11" s="278">
        <v>87</v>
      </c>
      <c r="J11" s="314" t="str">
        <f>IF(I11&gt;=90,"X SẮC",IF(I11&gt;=80,"TỐT",IF(I11&gt;=70,"KHÁ",IF(I11&gt;=60,"TB KHÁ",IF(I11&gt;=50,"T. BÌNH",IF(I11&gt;=40,"YẾU","KÉM"))))))</f>
        <v>TỐT</v>
      </c>
      <c r="K11" s="278">
        <f>(G11+I11)/2</f>
        <v>83.5</v>
      </c>
      <c r="L11" s="314" t="str">
        <f>IF(K11&gt;=90,"X SẮC",IF(K11&gt;=80,"TỐT",IF(K11&gt;=70,"KHÁ",IF(K11&gt;=60,"TB KHÁ",IF(K11&gt;=50,"T. BÌNH",IF(K11&gt;=40,"YẾU","KÉM"))))))</f>
        <v>TỐT</v>
      </c>
      <c r="M11" s="279"/>
      <c r="O11" s="102"/>
      <c r="P11" s="103"/>
      <c r="Q11" s="103"/>
      <c r="R11" s="37"/>
      <c r="S11" s="42"/>
      <c r="T11" s="37"/>
      <c r="U11" s="42"/>
      <c r="V11" s="44"/>
      <c r="W11" s="39"/>
    </row>
    <row r="12" spans="1:23" ht="24.75" customHeight="1">
      <c r="A12" s="280">
        <v>2</v>
      </c>
      <c r="B12" s="304">
        <v>1821414111</v>
      </c>
      <c r="C12" s="281" t="s">
        <v>1884</v>
      </c>
      <c r="D12" s="282" t="s">
        <v>1885</v>
      </c>
      <c r="E12" s="283" t="s">
        <v>683</v>
      </c>
      <c r="F12" s="284" t="s">
        <v>1883</v>
      </c>
      <c r="G12" s="285">
        <v>70</v>
      </c>
      <c r="H12" s="315" t="str">
        <f>IF(G12&gt;=90,"X SẮC",IF(G12&gt;=80,"TỐT",IF(G12&gt;=70,"KHÁ",IF(G12&gt;=60,"TB KHÁ",IF(G12&gt;=50,"T. BÌNH",IF(G12&gt;=40,"YẾU","KÉM"))))))</f>
        <v>KHÁ</v>
      </c>
      <c r="I12" s="285">
        <v>70</v>
      </c>
      <c r="J12" s="315" t="str">
        <f aca="true" t="shared" si="0" ref="J12:J45">IF(I12&gt;=90,"X SẮC",IF(I12&gt;=80,"TỐT",IF(I12&gt;=70,"KHÁ",IF(I12&gt;=60,"TB KHÁ",IF(I12&gt;=50,"T. BÌNH",IF(I12&gt;=40,"YẾU","KÉM"))))))</f>
        <v>KHÁ</v>
      </c>
      <c r="K12" s="285">
        <f aca="true" t="shared" si="1" ref="K12:K45">(G12+I12)/2</f>
        <v>70</v>
      </c>
      <c r="L12" s="315" t="str">
        <f aca="true" t="shared" si="2" ref="L12:L45">IF(K12&gt;=90,"X SẮC",IF(K12&gt;=80,"TỐT",IF(K12&gt;=70,"KHÁ",IF(K12&gt;=60,"TB KHÁ",IF(K12&gt;=50,"T. BÌNH",IF(K12&gt;=40,"YẾU","KÉM"))))))</f>
        <v>KHÁ</v>
      </c>
      <c r="M12" s="286"/>
      <c r="O12" s="102"/>
      <c r="P12" s="103"/>
      <c r="Q12" s="103"/>
      <c r="R12" s="42"/>
      <c r="S12" s="42"/>
      <c r="T12" s="37"/>
      <c r="U12" s="42"/>
      <c r="V12" s="38"/>
      <c r="W12" s="39"/>
    </row>
    <row r="13" spans="1:23" ht="24.75" customHeight="1">
      <c r="A13" s="280">
        <v>3</v>
      </c>
      <c r="B13" s="304">
        <v>1821613524</v>
      </c>
      <c r="C13" s="281" t="s">
        <v>1886</v>
      </c>
      <c r="D13" s="282" t="s">
        <v>1887</v>
      </c>
      <c r="E13" s="283">
        <v>34642</v>
      </c>
      <c r="F13" s="284" t="s">
        <v>1883</v>
      </c>
      <c r="G13" s="285">
        <v>75</v>
      </c>
      <c r="H13" s="315" t="str">
        <f>IF(G13&gt;=90,"X SẮC",IF(G13&gt;=80,"TỐT",IF(G13&gt;=70,"KHÁ",IF(G13&gt;=60,"TB KHÁ",IF(G13&gt;=50,"T. BÌNH",IF(G13&gt;=40,"YẾU","KÉM"))))))</f>
        <v>KHÁ</v>
      </c>
      <c r="I13" s="285">
        <v>96</v>
      </c>
      <c r="J13" s="315" t="str">
        <f t="shared" si="0"/>
        <v>X SẮC</v>
      </c>
      <c r="K13" s="285">
        <f t="shared" si="1"/>
        <v>85.5</v>
      </c>
      <c r="L13" s="315" t="str">
        <f t="shared" si="2"/>
        <v>TỐT</v>
      </c>
      <c r="M13" s="286"/>
      <c r="O13" s="102"/>
      <c r="P13" s="103"/>
      <c r="Q13" s="103"/>
      <c r="R13" s="36"/>
      <c r="S13" s="36"/>
      <c r="T13" s="37"/>
      <c r="U13" s="36"/>
      <c r="V13" s="38"/>
      <c r="W13" s="39"/>
    </row>
    <row r="14" spans="1:23" ht="24.75" customHeight="1">
      <c r="A14" s="280">
        <v>4</v>
      </c>
      <c r="B14" s="304">
        <v>1821613525</v>
      </c>
      <c r="C14" s="281" t="s">
        <v>1888</v>
      </c>
      <c r="D14" s="282" t="s">
        <v>1711</v>
      </c>
      <c r="E14" s="283" t="s">
        <v>1889</v>
      </c>
      <c r="F14" s="284" t="s">
        <v>1883</v>
      </c>
      <c r="G14" s="285">
        <v>78</v>
      </c>
      <c r="H14" s="315" t="str">
        <f aca="true" t="shared" si="3" ref="H14:H45">IF(G14&gt;=90,"X SẮC",IF(G14&gt;=80,"TỐT",IF(G14&gt;=70,"KHÁ",IF(G14&gt;=60,"TB KHÁ",IF(G14&gt;=50,"T. BÌNH",IF(G14&gt;=40,"YẾU","KÉM"))))))</f>
        <v>KHÁ</v>
      </c>
      <c r="I14" s="285">
        <v>73</v>
      </c>
      <c r="J14" s="315" t="str">
        <f t="shared" si="0"/>
        <v>KHÁ</v>
      </c>
      <c r="K14" s="285">
        <f t="shared" si="1"/>
        <v>75.5</v>
      </c>
      <c r="L14" s="315" t="str">
        <f t="shared" si="2"/>
        <v>KHÁ</v>
      </c>
      <c r="M14" s="286"/>
      <c r="O14" s="102"/>
      <c r="P14" s="103"/>
      <c r="Q14" s="103"/>
      <c r="R14" s="42"/>
      <c r="S14" s="42"/>
      <c r="T14" s="37"/>
      <c r="U14" s="42"/>
      <c r="V14" s="38"/>
      <c r="W14" s="39"/>
    </row>
    <row r="15" spans="1:23" ht="24.75" customHeight="1">
      <c r="A15" s="280">
        <v>5</v>
      </c>
      <c r="B15" s="304">
        <v>1821613834</v>
      </c>
      <c r="C15" s="281" t="s">
        <v>1314</v>
      </c>
      <c r="D15" s="282" t="s">
        <v>1890</v>
      </c>
      <c r="E15" s="283" t="s">
        <v>1891</v>
      </c>
      <c r="F15" s="284" t="s">
        <v>1883</v>
      </c>
      <c r="G15" s="285">
        <v>70</v>
      </c>
      <c r="H15" s="315" t="str">
        <f t="shared" si="3"/>
        <v>KHÁ</v>
      </c>
      <c r="I15" s="285">
        <v>77</v>
      </c>
      <c r="J15" s="315" t="str">
        <f t="shared" si="0"/>
        <v>KHÁ</v>
      </c>
      <c r="K15" s="285">
        <f t="shared" si="1"/>
        <v>73.5</v>
      </c>
      <c r="L15" s="315" t="str">
        <f t="shared" si="2"/>
        <v>KHÁ</v>
      </c>
      <c r="M15" s="286"/>
      <c r="O15" s="102"/>
      <c r="P15" s="103"/>
      <c r="Q15" s="103"/>
      <c r="R15" s="36"/>
      <c r="S15" s="36"/>
      <c r="T15" s="37"/>
      <c r="U15" s="36"/>
      <c r="V15" s="38"/>
      <c r="W15" s="39"/>
    </row>
    <row r="16" spans="1:23" ht="24.75" customHeight="1">
      <c r="A16" s="280">
        <v>6</v>
      </c>
      <c r="B16" s="304">
        <v>1821613835</v>
      </c>
      <c r="C16" s="281" t="s">
        <v>1892</v>
      </c>
      <c r="D16" s="282" t="s">
        <v>1344</v>
      </c>
      <c r="E16" s="283" t="s">
        <v>1893</v>
      </c>
      <c r="F16" s="284" t="s">
        <v>1883</v>
      </c>
      <c r="G16" s="285">
        <v>83</v>
      </c>
      <c r="H16" s="315" t="str">
        <f t="shared" si="3"/>
        <v>TỐT</v>
      </c>
      <c r="I16" s="285">
        <v>97</v>
      </c>
      <c r="J16" s="315" t="str">
        <f t="shared" si="0"/>
        <v>X SẮC</v>
      </c>
      <c r="K16" s="285">
        <f t="shared" si="1"/>
        <v>90</v>
      </c>
      <c r="L16" s="315" t="str">
        <f t="shared" si="2"/>
        <v>X SẮC</v>
      </c>
      <c r="M16" s="286"/>
      <c r="O16" s="102"/>
      <c r="P16" s="103"/>
      <c r="Q16" s="103"/>
      <c r="R16" s="42"/>
      <c r="S16" s="42"/>
      <c r="T16" s="37"/>
      <c r="U16" s="42"/>
      <c r="V16" s="44"/>
      <c r="W16" s="39"/>
    </row>
    <row r="17" spans="1:23" ht="24.75" customHeight="1">
      <c r="A17" s="280">
        <v>7</v>
      </c>
      <c r="B17" s="304">
        <v>1821614035</v>
      </c>
      <c r="C17" s="281" t="s">
        <v>1894</v>
      </c>
      <c r="D17" s="282" t="s">
        <v>1459</v>
      </c>
      <c r="E17" s="283" t="s">
        <v>1725</v>
      </c>
      <c r="F17" s="284" t="s">
        <v>1883</v>
      </c>
      <c r="G17" s="285">
        <v>70</v>
      </c>
      <c r="H17" s="315" t="str">
        <f t="shared" si="3"/>
        <v>KHÁ</v>
      </c>
      <c r="I17" s="285">
        <v>70</v>
      </c>
      <c r="J17" s="315" t="str">
        <f t="shared" si="0"/>
        <v>KHÁ</v>
      </c>
      <c r="K17" s="285">
        <f t="shared" si="1"/>
        <v>70</v>
      </c>
      <c r="L17" s="315" t="str">
        <f t="shared" si="2"/>
        <v>KHÁ</v>
      </c>
      <c r="M17" s="286"/>
      <c r="O17" s="102"/>
      <c r="P17" s="103"/>
      <c r="Q17" s="103"/>
      <c r="R17" s="36"/>
      <c r="S17" s="36"/>
      <c r="T17" s="37"/>
      <c r="U17" s="36"/>
      <c r="V17" s="38"/>
      <c r="W17" s="39"/>
    </row>
    <row r="18" spans="1:23" ht="24.75" customHeight="1">
      <c r="A18" s="280">
        <v>8</v>
      </c>
      <c r="B18" s="304">
        <v>1821614036</v>
      </c>
      <c r="C18" s="281" t="s">
        <v>1895</v>
      </c>
      <c r="D18" s="282" t="s">
        <v>1320</v>
      </c>
      <c r="E18" s="283" t="s">
        <v>1755</v>
      </c>
      <c r="F18" s="284" t="s">
        <v>1883</v>
      </c>
      <c r="G18" s="285">
        <v>85</v>
      </c>
      <c r="H18" s="315" t="str">
        <f t="shared" si="3"/>
        <v>TỐT</v>
      </c>
      <c r="I18" s="285">
        <v>95</v>
      </c>
      <c r="J18" s="315" t="str">
        <f t="shared" si="0"/>
        <v>X SẮC</v>
      </c>
      <c r="K18" s="285">
        <f t="shared" si="1"/>
        <v>90</v>
      </c>
      <c r="L18" s="315" t="str">
        <f t="shared" si="2"/>
        <v>X SẮC</v>
      </c>
      <c r="M18" s="286"/>
      <c r="O18" s="102"/>
      <c r="P18" s="103"/>
      <c r="Q18" s="103"/>
      <c r="R18" s="36"/>
      <c r="S18" s="36"/>
      <c r="T18" s="37"/>
      <c r="U18" s="36"/>
      <c r="V18" s="38"/>
      <c r="W18" s="39"/>
    </row>
    <row r="19" spans="1:23" ht="24.75" customHeight="1">
      <c r="A19" s="280">
        <v>9</v>
      </c>
      <c r="B19" s="304">
        <v>1821614038</v>
      </c>
      <c r="C19" s="281" t="s">
        <v>1896</v>
      </c>
      <c r="D19" s="282" t="s">
        <v>1307</v>
      </c>
      <c r="E19" s="283" t="s">
        <v>1341</v>
      </c>
      <c r="F19" s="284" t="s">
        <v>1883</v>
      </c>
      <c r="G19" s="285">
        <v>85</v>
      </c>
      <c r="H19" s="315" t="str">
        <f t="shared" si="3"/>
        <v>TỐT</v>
      </c>
      <c r="I19" s="285">
        <v>80</v>
      </c>
      <c r="J19" s="315" t="str">
        <f t="shared" si="0"/>
        <v>TỐT</v>
      </c>
      <c r="K19" s="285">
        <f t="shared" si="1"/>
        <v>82.5</v>
      </c>
      <c r="L19" s="315" t="str">
        <f t="shared" si="2"/>
        <v>TỐT</v>
      </c>
      <c r="M19" s="286"/>
      <c r="O19" s="102"/>
      <c r="P19" s="103"/>
      <c r="Q19" s="103"/>
      <c r="R19" s="36"/>
      <c r="S19" s="36"/>
      <c r="T19" s="37"/>
      <c r="U19" s="36"/>
      <c r="V19" s="38"/>
      <c r="W19" s="39"/>
    </row>
    <row r="20" spans="1:23" ht="24.75" customHeight="1">
      <c r="A20" s="280">
        <v>10</v>
      </c>
      <c r="B20" s="304">
        <v>1821614039</v>
      </c>
      <c r="C20" s="281" t="s">
        <v>1669</v>
      </c>
      <c r="D20" s="282" t="s">
        <v>1729</v>
      </c>
      <c r="E20" s="283" t="s">
        <v>1897</v>
      </c>
      <c r="F20" s="284" t="s">
        <v>1883</v>
      </c>
      <c r="G20" s="285">
        <v>65</v>
      </c>
      <c r="H20" s="315" t="str">
        <f t="shared" si="3"/>
        <v>TB KHÁ</v>
      </c>
      <c r="I20" s="285">
        <v>77</v>
      </c>
      <c r="J20" s="315" t="str">
        <f t="shared" si="0"/>
        <v>KHÁ</v>
      </c>
      <c r="K20" s="285">
        <f t="shared" si="1"/>
        <v>71</v>
      </c>
      <c r="L20" s="315" t="str">
        <f t="shared" si="2"/>
        <v>KHÁ</v>
      </c>
      <c r="M20" s="286"/>
      <c r="O20" s="102"/>
      <c r="P20" s="103"/>
      <c r="Q20" s="103"/>
      <c r="R20" s="63"/>
      <c r="S20" s="63"/>
      <c r="T20" s="37"/>
      <c r="U20" s="63"/>
      <c r="V20" s="104"/>
      <c r="W20" s="39"/>
    </row>
    <row r="21" spans="1:23" ht="24.75" customHeight="1">
      <c r="A21" s="280">
        <v>11</v>
      </c>
      <c r="B21" s="304">
        <v>1821614040</v>
      </c>
      <c r="C21" s="281" t="s">
        <v>1515</v>
      </c>
      <c r="D21" s="282" t="s">
        <v>1347</v>
      </c>
      <c r="E21" s="283" t="s">
        <v>861</v>
      </c>
      <c r="F21" s="284" t="s">
        <v>1883</v>
      </c>
      <c r="G21" s="285">
        <v>80</v>
      </c>
      <c r="H21" s="315" t="str">
        <f t="shared" si="3"/>
        <v>TỐT</v>
      </c>
      <c r="I21" s="285">
        <v>87</v>
      </c>
      <c r="J21" s="315" t="str">
        <f t="shared" si="0"/>
        <v>TỐT</v>
      </c>
      <c r="K21" s="285">
        <f t="shared" si="1"/>
        <v>83.5</v>
      </c>
      <c r="L21" s="315" t="str">
        <f t="shared" si="2"/>
        <v>TỐT</v>
      </c>
      <c r="M21" s="286"/>
      <c r="O21" s="102"/>
      <c r="P21" s="103"/>
      <c r="Q21" s="103"/>
      <c r="R21" s="36"/>
      <c r="S21" s="36"/>
      <c r="T21" s="37"/>
      <c r="U21" s="36"/>
      <c r="V21" s="38"/>
      <c r="W21" s="39"/>
    </row>
    <row r="22" spans="1:23" ht="24.75" customHeight="1">
      <c r="A22" s="280">
        <v>12</v>
      </c>
      <c r="B22" s="304">
        <v>1821614042</v>
      </c>
      <c r="C22" s="281" t="s">
        <v>1898</v>
      </c>
      <c r="D22" s="282" t="s">
        <v>1679</v>
      </c>
      <c r="E22" s="283" t="s">
        <v>1899</v>
      </c>
      <c r="F22" s="284" t="s">
        <v>1883</v>
      </c>
      <c r="G22" s="285">
        <v>75</v>
      </c>
      <c r="H22" s="315" t="str">
        <f t="shared" si="3"/>
        <v>KHÁ</v>
      </c>
      <c r="I22" s="285">
        <v>70</v>
      </c>
      <c r="J22" s="315" t="str">
        <f t="shared" si="0"/>
        <v>KHÁ</v>
      </c>
      <c r="K22" s="285">
        <f t="shared" si="1"/>
        <v>72.5</v>
      </c>
      <c r="L22" s="315" t="str">
        <f t="shared" si="2"/>
        <v>KHÁ</v>
      </c>
      <c r="M22" s="286"/>
      <c r="O22" s="102"/>
      <c r="P22" s="103"/>
      <c r="Q22" s="103"/>
      <c r="R22" s="63"/>
      <c r="S22" s="63"/>
      <c r="T22" s="37"/>
      <c r="U22" s="63"/>
      <c r="V22" s="104"/>
      <c r="W22" s="39"/>
    </row>
    <row r="23" spans="1:23" ht="24.75" customHeight="1">
      <c r="A23" s="280">
        <v>13</v>
      </c>
      <c r="B23" s="304">
        <v>1821614043</v>
      </c>
      <c r="C23" s="281" t="s">
        <v>1805</v>
      </c>
      <c r="D23" s="282" t="s">
        <v>1347</v>
      </c>
      <c r="E23" s="283" t="s">
        <v>1900</v>
      </c>
      <c r="F23" s="284" t="s">
        <v>1883</v>
      </c>
      <c r="G23" s="285">
        <v>70</v>
      </c>
      <c r="H23" s="315" t="str">
        <f t="shared" si="3"/>
        <v>KHÁ</v>
      </c>
      <c r="I23" s="285">
        <v>70</v>
      </c>
      <c r="J23" s="315" t="str">
        <f t="shared" si="0"/>
        <v>KHÁ</v>
      </c>
      <c r="K23" s="285">
        <f t="shared" si="1"/>
        <v>70</v>
      </c>
      <c r="L23" s="315" t="str">
        <f t="shared" si="2"/>
        <v>KHÁ</v>
      </c>
      <c r="M23" s="286"/>
      <c r="O23" s="102"/>
      <c r="P23" s="103"/>
      <c r="Q23" s="103"/>
      <c r="R23" s="43"/>
      <c r="S23" s="42"/>
      <c r="T23" s="37"/>
      <c r="U23" s="42"/>
      <c r="V23" s="38"/>
      <c r="W23" s="39"/>
    </row>
    <row r="24" spans="1:23" ht="24.75" customHeight="1">
      <c r="A24" s="280">
        <v>14</v>
      </c>
      <c r="B24" s="304">
        <v>1821614044</v>
      </c>
      <c r="C24" s="281" t="s">
        <v>1414</v>
      </c>
      <c r="D24" s="282" t="s">
        <v>1587</v>
      </c>
      <c r="E24" s="283" t="s">
        <v>1901</v>
      </c>
      <c r="F24" s="284" t="s">
        <v>1883</v>
      </c>
      <c r="G24" s="285">
        <v>70</v>
      </c>
      <c r="H24" s="315" t="str">
        <f t="shared" si="3"/>
        <v>KHÁ</v>
      </c>
      <c r="I24" s="285">
        <v>80</v>
      </c>
      <c r="J24" s="315" t="str">
        <f t="shared" si="0"/>
        <v>TỐT</v>
      </c>
      <c r="K24" s="285">
        <f t="shared" si="1"/>
        <v>75</v>
      </c>
      <c r="L24" s="315" t="str">
        <f t="shared" si="2"/>
        <v>KHÁ</v>
      </c>
      <c r="M24" s="286"/>
      <c r="O24" s="102"/>
      <c r="P24" s="103"/>
      <c r="Q24" s="103"/>
      <c r="R24" s="63"/>
      <c r="S24" s="63"/>
      <c r="T24" s="37"/>
      <c r="U24" s="63"/>
      <c r="V24" s="104"/>
      <c r="W24" s="39"/>
    </row>
    <row r="25" spans="1:23" ht="24.75" customHeight="1">
      <c r="A25" s="280">
        <v>15</v>
      </c>
      <c r="B25" s="304">
        <v>1821614047</v>
      </c>
      <c r="C25" s="281" t="s">
        <v>1902</v>
      </c>
      <c r="D25" s="282" t="s">
        <v>1347</v>
      </c>
      <c r="E25" s="283" t="s">
        <v>1356</v>
      </c>
      <c r="F25" s="284" t="s">
        <v>1883</v>
      </c>
      <c r="G25" s="285">
        <v>83</v>
      </c>
      <c r="H25" s="315" t="str">
        <f t="shared" si="3"/>
        <v>TỐT</v>
      </c>
      <c r="I25" s="285">
        <v>93</v>
      </c>
      <c r="J25" s="315" t="str">
        <f t="shared" si="0"/>
        <v>X SẮC</v>
      </c>
      <c r="K25" s="285">
        <f t="shared" si="1"/>
        <v>88</v>
      </c>
      <c r="L25" s="315" t="str">
        <f t="shared" si="2"/>
        <v>TỐT</v>
      </c>
      <c r="M25" s="286"/>
      <c r="O25" s="102"/>
      <c r="P25" s="103"/>
      <c r="Q25" s="103"/>
      <c r="R25" s="42"/>
      <c r="S25" s="42"/>
      <c r="T25" s="37"/>
      <c r="U25" s="42"/>
      <c r="V25" s="38"/>
      <c r="W25" s="39"/>
    </row>
    <row r="26" spans="1:23" ht="24.75" customHeight="1">
      <c r="A26" s="280">
        <v>16</v>
      </c>
      <c r="B26" s="304">
        <v>1821614048</v>
      </c>
      <c r="C26" s="281" t="s">
        <v>1398</v>
      </c>
      <c r="D26" s="282" t="s">
        <v>1903</v>
      </c>
      <c r="E26" s="283" t="s">
        <v>1904</v>
      </c>
      <c r="F26" s="284" t="s">
        <v>1883</v>
      </c>
      <c r="G26" s="285">
        <v>70</v>
      </c>
      <c r="H26" s="315" t="str">
        <f t="shared" si="3"/>
        <v>KHÁ</v>
      </c>
      <c r="I26" s="285">
        <v>70</v>
      </c>
      <c r="J26" s="315" t="str">
        <f t="shared" si="0"/>
        <v>KHÁ</v>
      </c>
      <c r="K26" s="285">
        <f t="shared" si="1"/>
        <v>70</v>
      </c>
      <c r="L26" s="315" t="str">
        <f t="shared" si="2"/>
        <v>KHÁ</v>
      </c>
      <c r="M26" s="286"/>
      <c r="O26" s="102"/>
      <c r="P26" s="103"/>
      <c r="Q26" s="103"/>
      <c r="R26" s="42"/>
      <c r="S26" s="42"/>
      <c r="T26" s="37"/>
      <c r="U26" s="42"/>
      <c r="V26" s="38"/>
      <c r="W26" s="39"/>
    </row>
    <row r="27" spans="1:23" ht="24.75" customHeight="1">
      <c r="A27" s="280">
        <v>17</v>
      </c>
      <c r="B27" s="304">
        <v>1821614050</v>
      </c>
      <c r="C27" s="281" t="s">
        <v>1500</v>
      </c>
      <c r="D27" s="282" t="s">
        <v>1330</v>
      </c>
      <c r="E27" s="283" t="s">
        <v>1556</v>
      </c>
      <c r="F27" s="284" t="s">
        <v>1883</v>
      </c>
      <c r="G27" s="285">
        <v>80</v>
      </c>
      <c r="H27" s="315" t="str">
        <f t="shared" si="3"/>
        <v>TỐT</v>
      </c>
      <c r="I27" s="285">
        <v>85</v>
      </c>
      <c r="J27" s="315" t="str">
        <f t="shared" si="0"/>
        <v>TỐT</v>
      </c>
      <c r="K27" s="285">
        <f t="shared" si="1"/>
        <v>82.5</v>
      </c>
      <c r="L27" s="315" t="str">
        <f t="shared" si="2"/>
        <v>TỐT</v>
      </c>
      <c r="M27" s="286"/>
      <c r="O27" s="102"/>
      <c r="P27" s="103"/>
      <c r="Q27" s="103"/>
      <c r="R27" s="42"/>
      <c r="S27" s="42"/>
      <c r="T27" s="37"/>
      <c r="U27" s="42"/>
      <c r="V27" s="38"/>
      <c r="W27" s="39"/>
    </row>
    <row r="28" spans="1:23" ht="24.75" customHeight="1">
      <c r="A28" s="280">
        <v>18</v>
      </c>
      <c r="B28" s="304">
        <v>1821614052</v>
      </c>
      <c r="C28" s="281" t="s">
        <v>1905</v>
      </c>
      <c r="D28" s="282" t="s">
        <v>1344</v>
      </c>
      <c r="E28" s="283" t="s">
        <v>1906</v>
      </c>
      <c r="F28" s="284" t="s">
        <v>1883</v>
      </c>
      <c r="G28" s="285">
        <v>75</v>
      </c>
      <c r="H28" s="315" t="str">
        <f t="shared" si="3"/>
        <v>KHÁ</v>
      </c>
      <c r="I28" s="285">
        <v>81</v>
      </c>
      <c r="J28" s="315" t="str">
        <f t="shared" si="0"/>
        <v>TỐT</v>
      </c>
      <c r="K28" s="285">
        <f t="shared" si="1"/>
        <v>78</v>
      </c>
      <c r="L28" s="315" t="str">
        <f t="shared" si="2"/>
        <v>KHÁ</v>
      </c>
      <c r="M28" s="286"/>
      <c r="O28" s="21"/>
      <c r="P28" s="103"/>
      <c r="Q28" s="103"/>
      <c r="R28" s="36"/>
      <c r="S28" s="36"/>
      <c r="T28" s="37"/>
      <c r="U28" s="36"/>
      <c r="V28" s="38"/>
      <c r="W28" s="39"/>
    </row>
    <row r="29" spans="1:23" ht="24.75" customHeight="1">
      <c r="A29" s="280">
        <v>19</v>
      </c>
      <c r="B29" s="304">
        <v>1821614053</v>
      </c>
      <c r="C29" s="281" t="s">
        <v>1907</v>
      </c>
      <c r="D29" s="282" t="s">
        <v>1399</v>
      </c>
      <c r="E29" s="283" t="s">
        <v>654</v>
      </c>
      <c r="F29" s="284" t="s">
        <v>1883</v>
      </c>
      <c r="G29" s="285">
        <v>80</v>
      </c>
      <c r="H29" s="315" t="str">
        <f t="shared" si="3"/>
        <v>TỐT</v>
      </c>
      <c r="I29" s="285">
        <v>83</v>
      </c>
      <c r="J29" s="315" t="str">
        <f t="shared" si="0"/>
        <v>TỐT</v>
      </c>
      <c r="K29" s="285">
        <f t="shared" si="1"/>
        <v>81.5</v>
      </c>
      <c r="L29" s="315" t="str">
        <f t="shared" si="2"/>
        <v>TỐT</v>
      </c>
      <c r="M29" s="286"/>
      <c r="O29" s="21"/>
      <c r="P29" s="103"/>
      <c r="Q29" s="103"/>
      <c r="R29" s="42"/>
      <c r="S29" s="42"/>
      <c r="T29" s="37"/>
      <c r="U29" s="42"/>
      <c r="V29" s="38"/>
      <c r="W29" s="39"/>
    </row>
    <row r="30" spans="1:23" ht="24.75" customHeight="1">
      <c r="A30" s="280">
        <v>20</v>
      </c>
      <c r="B30" s="304">
        <v>1821614055</v>
      </c>
      <c r="C30" s="281" t="s">
        <v>1314</v>
      </c>
      <c r="D30" s="282" t="s">
        <v>1632</v>
      </c>
      <c r="E30" s="283" t="s">
        <v>1908</v>
      </c>
      <c r="F30" s="284" t="s">
        <v>1883</v>
      </c>
      <c r="G30" s="285">
        <v>80</v>
      </c>
      <c r="H30" s="315" t="str">
        <f t="shared" si="3"/>
        <v>TỐT</v>
      </c>
      <c r="I30" s="285">
        <v>88</v>
      </c>
      <c r="J30" s="315" t="str">
        <f t="shared" si="0"/>
        <v>TỐT</v>
      </c>
      <c r="K30" s="285">
        <f t="shared" si="1"/>
        <v>84</v>
      </c>
      <c r="L30" s="315" t="str">
        <f t="shared" si="2"/>
        <v>TỐT</v>
      </c>
      <c r="M30" s="286"/>
      <c r="O30" s="102"/>
      <c r="P30" s="103"/>
      <c r="Q30" s="103"/>
      <c r="R30" s="82"/>
      <c r="S30" s="63"/>
      <c r="T30" s="37"/>
      <c r="U30" s="63"/>
      <c r="V30" s="104"/>
      <c r="W30" s="39"/>
    </row>
    <row r="31" spans="1:23" ht="24.75" customHeight="1">
      <c r="A31" s="280">
        <v>21</v>
      </c>
      <c r="B31" s="304">
        <v>1821614056</v>
      </c>
      <c r="C31" s="281" t="s">
        <v>1909</v>
      </c>
      <c r="D31" s="282" t="s">
        <v>1393</v>
      </c>
      <c r="E31" s="283" t="s">
        <v>1910</v>
      </c>
      <c r="F31" s="284" t="s">
        <v>1883</v>
      </c>
      <c r="G31" s="285">
        <v>80</v>
      </c>
      <c r="H31" s="315" t="str">
        <f t="shared" si="3"/>
        <v>TỐT</v>
      </c>
      <c r="I31" s="285">
        <v>85</v>
      </c>
      <c r="J31" s="315" t="str">
        <f t="shared" si="0"/>
        <v>TỐT</v>
      </c>
      <c r="K31" s="285">
        <f t="shared" si="1"/>
        <v>82.5</v>
      </c>
      <c r="L31" s="315" t="str">
        <f t="shared" si="2"/>
        <v>TỐT</v>
      </c>
      <c r="M31" s="286"/>
      <c r="O31" s="102"/>
      <c r="P31" s="103"/>
      <c r="Q31" s="103"/>
      <c r="R31" s="36"/>
      <c r="S31" s="36"/>
      <c r="T31" s="37"/>
      <c r="U31" s="36"/>
      <c r="V31" s="38"/>
      <c r="W31" s="39"/>
    </row>
    <row r="32" spans="1:23" ht="24.75" customHeight="1">
      <c r="A32" s="280">
        <v>22</v>
      </c>
      <c r="B32" s="304">
        <v>1821614057</v>
      </c>
      <c r="C32" s="281" t="s">
        <v>1911</v>
      </c>
      <c r="D32" s="282" t="s">
        <v>1573</v>
      </c>
      <c r="E32" s="283" t="s">
        <v>1912</v>
      </c>
      <c r="F32" s="284" t="s">
        <v>1883</v>
      </c>
      <c r="G32" s="285">
        <v>75</v>
      </c>
      <c r="H32" s="315" t="str">
        <f t="shared" si="3"/>
        <v>KHÁ</v>
      </c>
      <c r="I32" s="285">
        <v>78</v>
      </c>
      <c r="J32" s="315" t="str">
        <f t="shared" si="0"/>
        <v>KHÁ</v>
      </c>
      <c r="K32" s="285">
        <f t="shared" si="1"/>
        <v>76.5</v>
      </c>
      <c r="L32" s="315" t="str">
        <f t="shared" si="2"/>
        <v>KHÁ</v>
      </c>
      <c r="M32" s="286"/>
      <c r="O32" s="102"/>
      <c r="P32" s="103"/>
      <c r="Q32" s="103"/>
      <c r="R32" s="36"/>
      <c r="S32" s="36"/>
      <c r="T32" s="37"/>
      <c r="U32" s="36"/>
      <c r="V32" s="38"/>
      <c r="W32" s="39"/>
    </row>
    <row r="33" spans="1:23" ht="24.75" customHeight="1">
      <c r="A33" s="280">
        <v>23</v>
      </c>
      <c r="B33" s="304">
        <v>1821614740</v>
      </c>
      <c r="C33" s="281" t="s">
        <v>1683</v>
      </c>
      <c r="D33" s="282" t="s">
        <v>1387</v>
      </c>
      <c r="E33" s="283" t="s">
        <v>1913</v>
      </c>
      <c r="F33" s="284" t="s">
        <v>1883</v>
      </c>
      <c r="G33" s="285">
        <v>85</v>
      </c>
      <c r="H33" s="315" t="str">
        <f t="shared" si="3"/>
        <v>TỐT</v>
      </c>
      <c r="I33" s="285">
        <v>85</v>
      </c>
      <c r="J33" s="315" t="str">
        <f t="shared" si="0"/>
        <v>TỐT</v>
      </c>
      <c r="K33" s="285">
        <f t="shared" si="1"/>
        <v>85</v>
      </c>
      <c r="L33" s="315" t="str">
        <f t="shared" si="2"/>
        <v>TỐT</v>
      </c>
      <c r="M33" s="286"/>
      <c r="O33" s="102"/>
      <c r="P33" s="103"/>
      <c r="Q33" s="103"/>
      <c r="R33" s="42"/>
      <c r="S33" s="42"/>
      <c r="T33" s="37"/>
      <c r="U33" s="42"/>
      <c r="V33" s="38"/>
      <c r="W33" s="39"/>
    </row>
    <row r="34" spans="1:23" ht="24.75" customHeight="1">
      <c r="A34" s="280">
        <v>24</v>
      </c>
      <c r="B34" s="304">
        <v>1821614741</v>
      </c>
      <c r="C34" s="281" t="s">
        <v>1914</v>
      </c>
      <c r="D34" s="282" t="s">
        <v>1378</v>
      </c>
      <c r="E34" s="283" t="s">
        <v>1915</v>
      </c>
      <c r="F34" s="284" t="s">
        <v>1883</v>
      </c>
      <c r="G34" s="285">
        <v>80</v>
      </c>
      <c r="H34" s="315" t="str">
        <f t="shared" si="3"/>
        <v>TỐT</v>
      </c>
      <c r="I34" s="285">
        <v>88</v>
      </c>
      <c r="J34" s="315" t="str">
        <f t="shared" si="0"/>
        <v>TỐT</v>
      </c>
      <c r="K34" s="285">
        <f t="shared" si="1"/>
        <v>84</v>
      </c>
      <c r="L34" s="315" t="str">
        <f t="shared" si="2"/>
        <v>TỐT</v>
      </c>
      <c r="M34" s="286"/>
      <c r="O34" s="102"/>
      <c r="P34" s="103"/>
      <c r="Q34" s="103"/>
      <c r="R34" s="63"/>
      <c r="S34" s="63"/>
      <c r="T34" s="37"/>
      <c r="U34" s="63"/>
      <c r="V34" s="104"/>
      <c r="W34" s="39"/>
    </row>
    <row r="35" spans="1:23" ht="24.75" customHeight="1">
      <c r="A35" s="280">
        <v>25</v>
      </c>
      <c r="B35" s="304">
        <v>1821614742</v>
      </c>
      <c r="C35" s="281" t="s">
        <v>1916</v>
      </c>
      <c r="D35" s="282" t="s">
        <v>1917</v>
      </c>
      <c r="E35" s="283" t="s">
        <v>1783</v>
      </c>
      <c r="F35" s="284" t="s">
        <v>1883</v>
      </c>
      <c r="G35" s="285">
        <v>80</v>
      </c>
      <c r="H35" s="315" t="str">
        <f t="shared" si="3"/>
        <v>TỐT</v>
      </c>
      <c r="I35" s="285">
        <v>92</v>
      </c>
      <c r="J35" s="315" t="str">
        <f t="shared" si="0"/>
        <v>X SẮC</v>
      </c>
      <c r="K35" s="285">
        <f t="shared" si="1"/>
        <v>86</v>
      </c>
      <c r="L35" s="315" t="str">
        <f t="shared" si="2"/>
        <v>TỐT</v>
      </c>
      <c r="M35" s="286"/>
      <c r="O35" s="102"/>
      <c r="P35" s="103"/>
      <c r="Q35" s="103"/>
      <c r="R35" s="63"/>
      <c r="S35" s="63"/>
      <c r="T35" s="37"/>
      <c r="U35" s="63"/>
      <c r="V35" s="104"/>
      <c r="W35" s="39"/>
    </row>
    <row r="36" spans="1:23" ht="24.75" customHeight="1">
      <c r="A36" s="280">
        <v>26</v>
      </c>
      <c r="B36" s="304">
        <v>1821614743</v>
      </c>
      <c r="C36" s="281" t="s">
        <v>1918</v>
      </c>
      <c r="D36" s="282" t="s">
        <v>1765</v>
      </c>
      <c r="E36" s="283" t="s">
        <v>1919</v>
      </c>
      <c r="F36" s="284" t="s">
        <v>1883</v>
      </c>
      <c r="G36" s="285">
        <v>70</v>
      </c>
      <c r="H36" s="315" t="str">
        <f t="shared" si="3"/>
        <v>KHÁ</v>
      </c>
      <c r="I36" s="285">
        <v>88</v>
      </c>
      <c r="J36" s="315" t="str">
        <f t="shared" si="0"/>
        <v>TỐT</v>
      </c>
      <c r="K36" s="285">
        <f t="shared" si="1"/>
        <v>79</v>
      </c>
      <c r="L36" s="315" t="str">
        <f t="shared" si="2"/>
        <v>KHÁ</v>
      </c>
      <c r="M36" s="286"/>
      <c r="O36" s="102"/>
      <c r="P36" s="103"/>
      <c r="Q36" s="103"/>
      <c r="R36" s="42"/>
      <c r="S36" s="42"/>
      <c r="T36" s="37"/>
      <c r="U36" s="42"/>
      <c r="V36" s="38"/>
      <c r="W36" s="39"/>
    </row>
    <row r="37" spans="1:23" ht="24.75" customHeight="1">
      <c r="A37" s="280">
        <v>27</v>
      </c>
      <c r="B37" s="304">
        <v>1821614745</v>
      </c>
      <c r="C37" s="281" t="s">
        <v>1920</v>
      </c>
      <c r="D37" s="282" t="s">
        <v>1921</v>
      </c>
      <c r="E37" s="283" t="s">
        <v>1397</v>
      </c>
      <c r="F37" s="284" t="s">
        <v>1883</v>
      </c>
      <c r="G37" s="285">
        <v>80</v>
      </c>
      <c r="H37" s="315" t="str">
        <f t="shared" si="3"/>
        <v>TỐT</v>
      </c>
      <c r="I37" s="285">
        <v>72</v>
      </c>
      <c r="J37" s="315" t="str">
        <f t="shared" si="0"/>
        <v>KHÁ</v>
      </c>
      <c r="K37" s="285">
        <f t="shared" si="1"/>
        <v>76</v>
      </c>
      <c r="L37" s="315" t="str">
        <f t="shared" si="2"/>
        <v>KHÁ</v>
      </c>
      <c r="M37" s="286"/>
      <c r="O37" s="102"/>
      <c r="P37" s="103"/>
      <c r="Q37" s="103"/>
      <c r="R37" s="63"/>
      <c r="S37" s="63"/>
      <c r="T37" s="37"/>
      <c r="U37" s="63"/>
      <c r="V37" s="104"/>
      <c r="W37" s="39"/>
    </row>
    <row r="38" spans="1:23" ht="24.75" customHeight="1">
      <c r="A38" s="280">
        <v>28</v>
      </c>
      <c r="B38" s="304">
        <v>1821614746</v>
      </c>
      <c r="C38" s="281" t="s">
        <v>1357</v>
      </c>
      <c r="D38" s="282" t="s">
        <v>1384</v>
      </c>
      <c r="E38" s="283" t="s">
        <v>1922</v>
      </c>
      <c r="F38" s="284" t="s">
        <v>1883</v>
      </c>
      <c r="G38" s="285">
        <v>80</v>
      </c>
      <c r="H38" s="315" t="str">
        <f t="shared" si="3"/>
        <v>TỐT</v>
      </c>
      <c r="I38" s="285">
        <v>70</v>
      </c>
      <c r="J38" s="315" t="str">
        <f t="shared" si="0"/>
        <v>KHÁ</v>
      </c>
      <c r="K38" s="285">
        <f t="shared" si="1"/>
        <v>75</v>
      </c>
      <c r="L38" s="315" t="str">
        <f t="shared" si="2"/>
        <v>KHÁ</v>
      </c>
      <c r="M38" s="286"/>
      <c r="O38" s="102"/>
      <c r="P38" s="103"/>
      <c r="Q38" s="103"/>
      <c r="R38" s="36"/>
      <c r="S38" s="36"/>
      <c r="T38" s="37"/>
      <c r="U38" s="36"/>
      <c r="V38" s="38"/>
      <c r="W38" s="39"/>
    </row>
    <row r="39" spans="1:23" ht="24.75" customHeight="1">
      <c r="A39" s="280">
        <v>29</v>
      </c>
      <c r="B39" s="304">
        <v>1821615184</v>
      </c>
      <c r="C39" s="281" t="s">
        <v>1923</v>
      </c>
      <c r="D39" s="282" t="s">
        <v>1640</v>
      </c>
      <c r="E39" s="283" t="s">
        <v>909</v>
      </c>
      <c r="F39" s="284" t="s">
        <v>1883</v>
      </c>
      <c r="G39" s="285">
        <v>70</v>
      </c>
      <c r="H39" s="315" t="str">
        <f t="shared" si="3"/>
        <v>KHÁ</v>
      </c>
      <c r="I39" s="285">
        <v>90</v>
      </c>
      <c r="J39" s="315" t="str">
        <f t="shared" si="0"/>
        <v>X SẮC</v>
      </c>
      <c r="K39" s="285">
        <f t="shared" si="1"/>
        <v>80</v>
      </c>
      <c r="L39" s="315" t="str">
        <f t="shared" si="2"/>
        <v>TỐT</v>
      </c>
      <c r="M39" s="286"/>
      <c r="O39" s="102"/>
      <c r="P39" s="103"/>
      <c r="Q39" s="103"/>
      <c r="R39" s="63"/>
      <c r="S39" s="63"/>
      <c r="T39" s="37"/>
      <c r="U39" s="63"/>
      <c r="V39" s="104"/>
      <c r="W39" s="39"/>
    </row>
    <row r="40" spans="1:23" ht="24.75" customHeight="1">
      <c r="A40" s="280">
        <v>30</v>
      </c>
      <c r="B40" s="304">
        <v>1821615186</v>
      </c>
      <c r="C40" s="281" t="s">
        <v>1588</v>
      </c>
      <c r="D40" s="282" t="s">
        <v>1347</v>
      </c>
      <c r="E40" s="283" t="s">
        <v>1502</v>
      </c>
      <c r="F40" s="284" t="s">
        <v>1883</v>
      </c>
      <c r="G40" s="285">
        <v>80</v>
      </c>
      <c r="H40" s="315" t="str">
        <f t="shared" si="3"/>
        <v>TỐT</v>
      </c>
      <c r="I40" s="285">
        <v>80</v>
      </c>
      <c r="J40" s="315" t="str">
        <f t="shared" si="0"/>
        <v>TỐT</v>
      </c>
      <c r="K40" s="285">
        <f t="shared" si="1"/>
        <v>80</v>
      </c>
      <c r="L40" s="315" t="str">
        <f t="shared" si="2"/>
        <v>TỐT</v>
      </c>
      <c r="M40" s="286"/>
      <c r="O40" s="102"/>
      <c r="P40" s="103"/>
      <c r="Q40" s="103"/>
      <c r="R40" s="42"/>
      <c r="S40" s="42"/>
      <c r="T40" s="37"/>
      <c r="U40" s="42"/>
      <c r="V40" s="38"/>
      <c r="W40" s="39"/>
    </row>
    <row r="41" spans="1:23" ht="24.75" customHeight="1">
      <c r="A41" s="280">
        <v>31</v>
      </c>
      <c r="B41" s="304">
        <v>1821615187</v>
      </c>
      <c r="C41" s="281" t="s">
        <v>1772</v>
      </c>
      <c r="D41" s="282" t="s">
        <v>1529</v>
      </c>
      <c r="E41" s="283" t="s">
        <v>1924</v>
      </c>
      <c r="F41" s="284" t="s">
        <v>1883</v>
      </c>
      <c r="G41" s="285">
        <v>75</v>
      </c>
      <c r="H41" s="315" t="str">
        <f t="shared" si="3"/>
        <v>KHÁ</v>
      </c>
      <c r="I41" s="285">
        <v>75</v>
      </c>
      <c r="J41" s="315" t="str">
        <f t="shared" si="0"/>
        <v>KHÁ</v>
      </c>
      <c r="K41" s="285">
        <f t="shared" si="1"/>
        <v>75</v>
      </c>
      <c r="L41" s="315" t="str">
        <f t="shared" si="2"/>
        <v>KHÁ</v>
      </c>
      <c r="M41" s="286"/>
      <c r="O41" s="102"/>
      <c r="P41" s="103"/>
      <c r="Q41" s="103"/>
      <c r="R41" s="63"/>
      <c r="S41" s="63"/>
      <c r="T41" s="37"/>
      <c r="U41" s="63"/>
      <c r="V41" s="104"/>
      <c r="W41" s="39"/>
    </row>
    <row r="42" spans="1:23" ht="24.75" customHeight="1">
      <c r="A42" s="280">
        <v>32</v>
      </c>
      <c r="B42" s="304">
        <v>1821615188</v>
      </c>
      <c r="C42" s="281" t="s">
        <v>1925</v>
      </c>
      <c r="D42" s="282" t="s">
        <v>1513</v>
      </c>
      <c r="E42" s="283" t="s">
        <v>1621</v>
      </c>
      <c r="F42" s="284" t="s">
        <v>1883</v>
      </c>
      <c r="G42" s="285">
        <v>73</v>
      </c>
      <c r="H42" s="315" t="str">
        <f t="shared" si="3"/>
        <v>KHÁ</v>
      </c>
      <c r="I42" s="285">
        <v>70</v>
      </c>
      <c r="J42" s="315" t="str">
        <f t="shared" si="0"/>
        <v>KHÁ</v>
      </c>
      <c r="K42" s="285">
        <f t="shared" si="1"/>
        <v>71.5</v>
      </c>
      <c r="L42" s="315" t="str">
        <f t="shared" si="2"/>
        <v>KHÁ</v>
      </c>
      <c r="M42" s="286"/>
      <c r="O42" s="102"/>
      <c r="P42" s="103"/>
      <c r="Q42" s="103"/>
      <c r="R42" s="42"/>
      <c r="S42" s="42"/>
      <c r="T42" s="37"/>
      <c r="U42" s="42"/>
      <c r="V42" s="38"/>
      <c r="W42" s="39"/>
    </row>
    <row r="43" spans="1:13" ht="24.75" customHeight="1">
      <c r="A43" s="280">
        <v>33</v>
      </c>
      <c r="B43" s="304">
        <v>1821615643</v>
      </c>
      <c r="C43" s="281" t="s">
        <v>1311</v>
      </c>
      <c r="D43" s="282" t="s">
        <v>1926</v>
      </c>
      <c r="E43" s="283" t="s">
        <v>1403</v>
      </c>
      <c r="F43" s="284" t="s">
        <v>1883</v>
      </c>
      <c r="G43" s="285">
        <v>75</v>
      </c>
      <c r="H43" s="315" t="str">
        <f t="shared" si="3"/>
        <v>KHÁ</v>
      </c>
      <c r="I43" s="285">
        <v>75</v>
      </c>
      <c r="J43" s="315" t="str">
        <f t="shared" si="0"/>
        <v>KHÁ</v>
      </c>
      <c r="K43" s="285">
        <f t="shared" si="1"/>
        <v>75</v>
      </c>
      <c r="L43" s="315" t="str">
        <f t="shared" si="2"/>
        <v>KHÁ</v>
      </c>
      <c r="M43" s="286"/>
    </row>
    <row r="44" spans="1:13" ht="24.75" customHeight="1">
      <c r="A44" s="280">
        <v>34</v>
      </c>
      <c r="B44" s="304">
        <v>1821615644</v>
      </c>
      <c r="C44" s="281" t="s">
        <v>1927</v>
      </c>
      <c r="D44" s="282" t="s">
        <v>1623</v>
      </c>
      <c r="E44" s="283" t="s">
        <v>1928</v>
      </c>
      <c r="F44" s="284" t="s">
        <v>1883</v>
      </c>
      <c r="G44" s="285">
        <v>90</v>
      </c>
      <c r="H44" s="315" t="str">
        <f t="shared" si="3"/>
        <v>X SẮC</v>
      </c>
      <c r="I44" s="326">
        <v>95</v>
      </c>
      <c r="J44" s="327" t="str">
        <f t="shared" si="0"/>
        <v>X SẮC</v>
      </c>
      <c r="K44" s="326">
        <f t="shared" si="1"/>
        <v>92.5</v>
      </c>
      <c r="L44" s="327" t="str">
        <f t="shared" si="2"/>
        <v>X SẮC</v>
      </c>
      <c r="M44" s="286"/>
    </row>
    <row r="45" spans="1:13" ht="24.75" customHeight="1">
      <c r="A45" s="298">
        <v>35</v>
      </c>
      <c r="B45" s="307">
        <v>1821624066</v>
      </c>
      <c r="C45" s="299" t="s">
        <v>1929</v>
      </c>
      <c r="D45" s="300" t="s">
        <v>1930</v>
      </c>
      <c r="E45" s="301" t="s">
        <v>1931</v>
      </c>
      <c r="F45" s="302" t="s">
        <v>1883</v>
      </c>
      <c r="G45" s="296">
        <v>80</v>
      </c>
      <c r="H45" s="317" t="str">
        <f t="shared" si="3"/>
        <v>TỐT</v>
      </c>
      <c r="I45" s="296">
        <v>85</v>
      </c>
      <c r="J45" s="317" t="str">
        <f t="shared" si="0"/>
        <v>TỐT</v>
      </c>
      <c r="K45" s="296">
        <f t="shared" si="1"/>
        <v>82.5</v>
      </c>
      <c r="L45" s="317" t="str">
        <f t="shared" si="2"/>
        <v>TỐT</v>
      </c>
      <c r="M45" s="297"/>
    </row>
    <row r="46" spans="1:14" ht="11.25" customHeight="1">
      <c r="A46" s="318"/>
      <c r="B46" s="319"/>
      <c r="C46" s="319"/>
      <c r="D46" s="319"/>
      <c r="E46" s="319"/>
      <c r="F46" s="319"/>
      <c r="G46" s="320"/>
      <c r="H46" s="320"/>
      <c r="I46" s="320"/>
      <c r="J46" s="320"/>
      <c r="K46" s="320"/>
      <c r="L46" s="320"/>
      <c r="M46" s="320"/>
      <c r="N46" s="4"/>
    </row>
    <row r="47" spans="1:13" ht="16.5">
      <c r="A47" s="318"/>
      <c r="B47" s="318"/>
      <c r="C47" s="320"/>
      <c r="D47" s="320"/>
      <c r="E47" s="320"/>
      <c r="F47" s="320"/>
      <c r="G47" s="451" t="s">
        <v>2480</v>
      </c>
      <c r="H47" s="452"/>
      <c r="I47" s="453"/>
      <c r="J47" s="322"/>
      <c r="K47" s="451" t="s">
        <v>2482</v>
      </c>
      <c r="L47" s="452"/>
      <c r="M47" s="453"/>
    </row>
    <row r="48" spans="1:13" ht="16.5">
      <c r="A48" s="318"/>
      <c r="B48" s="318"/>
      <c r="C48" s="320"/>
      <c r="D48" s="320"/>
      <c r="E48" s="320"/>
      <c r="F48" s="320"/>
      <c r="G48" s="311" t="s">
        <v>2412</v>
      </c>
      <c r="H48" s="308" t="s">
        <v>2413</v>
      </c>
      <c r="I48" s="308" t="s">
        <v>4</v>
      </c>
      <c r="J48" s="309"/>
      <c r="K48" s="313" t="s">
        <v>2412</v>
      </c>
      <c r="L48" s="308" t="s">
        <v>2413</v>
      </c>
      <c r="M48" s="308" t="s">
        <v>4</v>
      </c>
    </row>
    <row r="49" spans="1:13" ht="15.75" customHeight="1">
      <c r="A49" s="318"/>
      <c r="B49" s="318"/>
      <c r="C49" s="320"/>
      <c r="D49" s="320"/>
      <c r="E49" s="320"/>
      <c r="F49" s="320"/>
      <c r="G49" s="311" t="s">
        <v>1522</v>
      </c>
      <c r="H49" s="308">
        <f>COUNTIF($J$11:$J$45,G49)</f>
        <v>7</v>
      </c>
      <c r="I49" s="312">
        <f>H49/$H$56</f>
        <v>0.2</v>
      </c>
      <c r="J49" s="309"/>
      <c r="K49" s="313" t="s">
        <v>1522</v>
      </c>
      <c r="L49" s="308">
        <f>COUNTIF($L$11:$L$45,K49)</f>
        <v>3</v>
      </c>
      <c r="M49" s="312">
        <f>L49/$L$56</f>
        <v>0.08571428571428572</v>
      </c>
    </row>
    <row r="50" spans="1:13" ht="15.75" customHeight="1">
      <c r="A50" s="318"/>
      <c r="B50" s="318"/>
      <c r="C50" s="320"/>
      <c r="D50" s="320"/>
      <c r="E50" s="320"/>
      <c r="F50" s="320"/>
      <c r="G50" s="311" t="s">
        <v>1523</v>
      </c>
      <c r="H50" s="308">
        <f aca="true" t="shared" si="4" ref="H50:H55">COUNTIF($J$11:$J$45,G50)</f>
        <v>14</v>
      </c>
      <c r="I50" s="312">
        <f aca="true" t="shared" si="5" ref="I50:I56">H50/$H$56</f>
        <v>0.4</v>
      </c>
      <c r="J50" s="309"/>
      <c r="K50" s="313" t="s">
        <v>1523</v>
      </c>
      <c r="L50" s="308">
        <f aca="true" t="shared" si="6" ref="L50:L55">COUNTIF($L$11:$L$45,K50)</f>
        <v>15</v>
      </c>
      <c r="M50" s="312">
        <f aca="true" t="shared" si="7" ref="M50:M56">L50/$L$56</f>
        <v>0.42857142857142855</v>
      </c>
    </row>
    <row r="51" spans="1:13" ht="15.75" customHeight="1">
      <c r="A51" s="318"/>
      <c r="B51" s="318"/>
      <c r="C51" s="320"/>
      <c r="D51" s="320"/>
      <c r="E51" s="320"/>
      <c r="F51" s="320"/>
      <c r="G51" s="311" t="s">
        <v>2414</v>
      </c>
      <c r="H51" s="308">
        <f t="shared" si="4"/>
        <v>14</v>
      </c>
      <c r="I51" s="312">
        <f t="shared" si="5"/>
        <v>0.4</v>
      </c>
      <c r="J51" s="309"/>
      <c r="K51" s="313" t="s">
        <v>2414</v>
      </c>
      <c r="L51" s="308">
        <f t="shared" si="6"/>
        <v>17</v>
      </c>
      <c r="M51" s="312">
        <f t="shared" si="7"/>
        <v>0.4857142857142857</v>
      </c>
    </row>
    <row r="52" spans="1:13" ht="15.75" customHeight="1">
      <c r="A52" s="318"/>
      <c r="B52" s="318"/>
      <c r="C52" s="320"/>
      <c r="D52" s="320"/>
      <c r="E52" s="320"/>
      <c r="F52" s="320"/>
      <c r="G52" s="311" t="s">
        <v>2415</v>
      </c>
      <c r="H52" s="308">
        <f t="shared" si="4"/>
        <v>0</v>
      </c>
      <c r="I52" s="312">
        <f t="shared" si="5"/>
        <v>0</v>
      </c>
      <c r="J52" s="309"/>
      <c r="K52" s="313" t="s">
        <v>2415</v>
      </c>
      <c r="L52" s="308">
        <f t="shared" si="6"/>
        <v>0</v>
      </c>
      <c r="M52" s="312">
        <f t="shared" si="7"/>
        <v>0</v>
      </c>
    </row>
    <row r="53" spans="1:13" ht="15.75" customHeight="1">
      <c r="A53" s="318"/>
      <c r="B53" s="318"/>
      <c r="C53" s="320"/>
      <c r="D53" s="320"/>
      <c r="E53" s="320"/>
      <c r="F53" s="320"/>
      <c r="G53" s="311" t="s">
        <v>2416</v>
      </c>
      <c r="H53" s="308">
        <f t="shared" si="4"/>
        <v>0</v>
      </c>
      <c r="I53" s="312">
        <f t="shared" si="5"/>
        <v>0</v>
      </c>
      <c r="J53" s="309"/>
      <c r="K53" s="313" t="s">
        <v>2416</v>
      </c>
      <c r="L53" s="308">
        <f t="shared" si="6"/>
        <v>0</v>
      </c>
      <c r="M53" s="312">
        <f t="shared" si="7"/>
        <v>0</v>
      </c>
    </row>
    <row r="54" spans="1:13" ht="15.75" customHeight="1">
      <c r="A54" s="318"/>
      <c r="B54" s="318"/>
      <c r="C54" s="320"/>
      <c r="D54" s="320"/>
      <c r="E54" s="320"/>
      <c r="F54" s="320"/>
      <c r="G54" s="311" t="s">
        <v>2417</v>
      </c>
      <c r="H54" s="308">
        <f t="shared" si="4"/>
        <v>0</v>
      </c>
      <c r="I54" s="312">
        <f t="shared" si="5"/>
        <v>0</v>
      </c>
      <c r="J54" s="309"/>
      <c r="K54" s="313" t="s">
        <v>2481</v>
      </c>
      <c r="L54" s="308">
        <f t="shared" si="6"/>
        <v>0</v>
      </c>
      <c r="M54" s="312">
        <f t="shared" si="7"/>
        <v>0</v>
      </c>
    </row>
    <row r="55" spans="1:13" ht="15.75" customHeight="1">
      <c r="A55" s="318"/>
      <c r="B55" s="318"/>
      <c r="C55" s="320"/>
      <c r="D55" s="320"/>
      <c r="E55" s="320"/>
      <c r="F55" s="320"/>
      <c r="G55" s="311" t="s">
        <v>2418</v>
      </c>
      <c r="H55" s="308">
        <f t="shared" si="4"/>
        <v>0</v>
      </c>
      <c r="I55" s="312">
        <f t="shared" si="5"/>
        <v>0</v>
      </c>
      <c r="J55" s="309"/>
      <c r="K55" s="313" t="s">
        <v>2418</v>
      </c>
      <c r="L55" s="308">
        <f t="shared" si="6"/>
        <v>0</v>
      </c>
      <c r="M55" s="312">
        <f t="shared" si="7"/>
        <v>0</v>
      </c>
    </row>
    <row r="56" spans="1:13" ht="15.75" customHeight="1">
      <c r="A56" s="318"/>
      <c r="B56" s="318"/>
      <c r="C56" s="320"/>
      <c r="D56" s="320"/>
      <c r="E56" s="320"/>
      <c r="F56" s="320"/>
      <c r="G56" s="311" t="s">
        <v>2419</v>
      </c>
      <c r="H56" s="308">
        <f>SUM(H49:H55)</f>
        <v>35</v>
      </c>
      <c r="I56" s="312">
        <f t="shared" si="5"/>
        <v>1</v>
      </c>
      <c r="J56" s="309"/>
      <c r="K56" s="313" t="s">
        <v>2419</v>
      </c>
      <c r="L56" s="308">
        <f>SUM(L49:L55)</f>
        <v>35</v>
      </c>
      <c r="M56" s="312">
        <f t="shared" si="7"/>
        <v>1</v>
      </c>
    </row>
    <row r="57" spans="2:13" s="5" customFormat="1" ht="16.5">
      <c r="B57" s="2"/>
      <c r="F57" s="454" t="s">
        <v>2494</v>
      </c>
      <c r="G57" s="454"/>
      <c r="H57" s="454"/>
      <c r="I57" s="454"/>
      <c r="J57" s="454"/>
      <c r="K57" s="454"/>
      <c r="L57" s="454"/>
      <c r="M57" s="454"/>
    </row>
    <row r="58" spans="1:14" s="7" customFormat="1" ht="16.5">
      <c r="A58" s="430" t="s">
        <v>5</v>
      </c>
      <c r="B58" s="430"/>
      <c r="C58" s="430"/>
      <c r="D58" s="430"/>
      <c r="E58" s="430"/>
      <c r="F58" s="430"/>
      <c r="G58" s="449" t="s">
        <v>2420</v>
      </c>
      <c r="H58" s="449"/>
      <c r="I58" s="449"/>
      <c r="J58" s="449"/>
      <c r="K58" s="449"/>
      <c r="L58" s="449"/>
      <c r="M58" s="449"/>
      <c r="N58" s="5"/>
    </row>
    <row r="59" spans="1:24" ht="16.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5:24" ht="16.5"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5:24" ht="16.5"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.5">
      <c r="A62" s="430" t="s">
        <v>2463</v>
      </c>
      <c r="B62" s="430"/>
      <c r="C62" s="430"/>
      <c r="G62" s="449" t="s">
        <v>2462</v>
      </c>
      <c r="H62" s="449"/>
      <c r="I62" s="449"/>
      <c r="J62" s="449"/>
      <c r="K62" s="449"/>
      <c r="L62" s="449"/>
      <c r="M62" s="449"/>
      <c r="O62" s="2"/>
      <c r="P62" s="2"/>
      <c r="Q62" s="2"/>
      <c r="R62" s="2"/>
      <c r="S62" s="2"/>
      <c r="T62" s="2"/>
      <c r="U62" s="2"/>
      <c r="V62" s="2"/>
      <c r="W62" s="2"/>
      <c r="X62" s="2"/>
    </row>
  </sheetData>
  <sheetProtection/>
  <mergeCells count="25">
    <mergeCell ref="A62:C62"/>
    <mergeCell ref="G62:M62"/>
    <mergeCell ref="A7:N7"/>
    <mergeCell ref="A9:A10"/>
    <mergeCell ref="C9:D10"/>
    <mergeCell ref="E9:E10"/>
    <mergeCell ref="F9:F10"/>
    <mergeCell ref="A8:M8"/>
    <mergeCell ref="A58:C58"/>
    <mergeCell ref="B9:B10"/>
    <mergeCell ref="A2:D2"/>
    <mergeCell ref="A3:D3"/>
    <mergeCell ref="A5:N5"/>
    <mergeCell ref="A6:N6"/>
    <mergeCell ref="E2:M2"/>
    <mergeCell ref="E3:M3"/>
    <mergeCell ref="D58:F58"/>
    <mergeCell ref="G58:M58"/>
    <mergeCell ref="M9:M10"/>
    <mergeCell ref="G9:H9"/>
    <mergeCell ref="F57:M57"/>
    <mergeCell ref="I9:J9"/>
    <mergeCell ref="K9:L9"/>
    <mergeCell ref="G47:I47"/>
    <mergeCell ref="K47:M47"/>
  </mergeCells>
  <conditionalFormatting sqref="G11:G45 I11:I45 K11:K45">
    <cfRule type="cellIs" priority="3" dxfId="0" operator="equal" stopIfTrue="1">
      <formula>0</formula>
    </cfRule>
  </conditionalFormatting>
  <printOptions/>
  <pageMargins left="0.2" right="0.17" top="0.32" bottom="0.23" header="0.26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9"/>
  <sheetViews>
    <sheetView zoomScale="98" zoomScaleNormal="98" zoomScalePageLayoutView="0" workbookViewId="0" topLeftCell="A128">
      <selection activeCell="K144" sqref="K144:M144"/>
    </sheetView>
  </sheetViews>
  <sheetFormatPr defaultColWidth="9.140625" defaultRowHeight="12.75"/>
  <cols>
    <col min="1" max="1" width="3.57421875" style="2" customWidth="1"/>
    <col min="2" max="2" width="10.7109375" style="2" customWidth="1"/>
    <col min="3" max="3" width="16.140625" style="2" customWidth="1"/>
    <col min="4" max="4" width="7.421875" style="2" customWidth="1"/>
    <col min="5" max="5" width="8.8515625" style="2" customWidth="1"/>
    <col min="6" max="6" width="11.421875" style="2" customWidth="1"/>
    <col min="7" max="7" width="5.140625" style="2" customWidth="1"/>
    <col min="8" max="8" width="6.00390625" style="2" customWidth="1"/>
    <col min="9" max="9" width="7.00390625" style="2" customWidth="1"/>
    <col min="10" max="11" width="5.7109375" style="2" customWidth="1"/>
    <col min="12" max="12" width="6.00390625" style="2" customWidth="1"/>
    <col min="13" max="13" width="7.421875" style="2" customWidth="1"/>
    <col min="14" max="14" width="12.7109375" style="2" bestFit="1" customWidth="1"/>
    <col min="15" max="16384" width="9.140625" style="2" customWidth="1"/>
  </cols>
  <sheetData>
    <row r="1" ht="18.75" customHeight="1">
      <c r="M1" s="2" t="s">
        <v>2464</v>
      </c>
    </row>
    <row r="2" spans="1:13" ht="16.5">
      <c r="A2" s="444" t="s">
        <v>2406</v>
      </c>
      <c r="B2" s="444"/>
      <c r="C2" s="444"/>
      <c r="D2" s="444"/>
      <c r="E2" s="444" t="s">
        <v>2407</v>
      </c>
      <c r="F2" s="444"/>
      <c r="G2" s="444"/>
      <c r="H2" s="444"/>
      <c r="I2" s="444"/>
      <c r="J2" s="444"/>
      <c r="K2" s="444"/>
      <c r="L2" s="444"/>
      <c r="M2" s="444"/>
    </row>
    <row r="3" spans="1:13" ht="16.5">
      <c r="A3" s="449" t="s">
        <v>2408</v>
      </c>
      <c r="B3" s="449"/>
      <c r="C3" s="449"/>
      <c r="D3" s="449"/>
      <c r="E3" s="444" t="s">
        <v>2405</v>
      </c>
      <c r="F3" s="444"/>
      <c r="G3" s="444"/>
      <c r="H3" s="444"/>
      <c r="I3" s="444"/>
      <c r="J3" s="444"/>
      <c r="K3" s="444"/>
      <c r="L3" s="444"/>
      <c r="M3" s="444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2499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48" t="s">
        <v>2434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1"/>
    </row>
    <row r="9" spans="1:13" s="5" customFormat="1" ht="16.5">
      <c r="A9" s="447" t="s">
        <v>2401</v>
      </c>
      <c r="B9" s="450" t="s">
        <v>2410</v>
      </c>
      <c r="C9" s="447" t="s">
        <v>2409</v>
      </c>
      <c r="D9" s="447"/>
      <c r="E9" s="460" t="s">
        <v>2497</v>
      </c>
      <c r="F9" s="447" t="s">
        <v>3</v>
      </c>
      <c r="G9" s="446" t="s">
        <v>2477</v>
      </c>
      <c r="H9" s="446"/>
      <c r="I9" s="446" t="s">
        <v>2475</v>
      </c>
      <c r="J9" s="446"/>
      <c r="K9" s="446" t="s">
        <v>2476</v>
      </c>
      <c r="L9" s="446"/>
      <c r="M9" s="446" t="s">
        <v>2411</v>
      </c>
    </row>
    <row r="10" spans="1:13" s="5" customFormat="1" ht="66">
      <c r="A10" s="447"/>
      <c r="B10" s="450"/>
      <c r="C10" s="447"/>
      <c r="D10" s="447"/>
      <c r="E10" s="447"/>
      <c r="F10" s="447"/>
      <c r="G10" s="6" t="s">
        <v>2402</v>
      </c>
      <c r="H10" s="272" t="s">
        <v>2495</v>
      </c>
      <c r="I10" s="6" t="s">
        <v>2402</v>
      </c>
      <c r="J10" s="272" t="s">
        <v>2403</v>
      </c>
      <c r="K10" s="6" t="s">
        <v>2402</v>
      </c>
      <c r="L10" s="272" t="s">
        <v>2403</v>
      </c>
      <c r="M10" s="446"/>
    </row>
    <row r="11" spans="1:19" ht="19.5" customHeight="1">
      <c r="A11" s="273">
        <v>1</v>
      </c>
      <c r="B11" s="303">
        <v>1820415662</v>
      </c>
      <c r="C11" s="274" t="s">
        <v>1646</v>
      </c>
      <c r="D11" s="275" t="s">
        <v>1590</v>
      </c>
      <c r="E11" s="276" t="s">
        <v>1647</v>
      </c>
      <c r="F11" s="277" t="s">
        <v>1648</v>
      </c>
      <c r="G11" s="278">
        <v>90</v>
      </c>
      <c r="H11" s="314" t="str">
        <f aca="true" t="shared" si="0" ref="H11:L73">IF(G11&gt;=90,"X SẮC",IF(G11&gt;=80,"TỐT",IF(G11&gt;=70,"KHÁ",IF(G11&gt;=60,"TB KHÁ",IF(G11&gt;=50,"T. BÌNH",IF(G11&gt;=40,"YẾU","KÉM"))))))</f>
        <v>X SẮC</v>
      </c>
      <c r="I11" s="278">
        <v>95</v>
      </c>
      <c r="J11" s="314" t="str">
        <f t="shared" si="0"/>
        <v>X SẮC</v>
      </c>
      <c r="K11" s="278">
        <f>(G11+I11)/2</f>
        <v>92.5</v>
      </c>
      <c r="L11" s="314" t="str">
        <f t="shared" si="0"/>
        <v>X SẮC</v>
      </c>
      <c r="M11" s="279"/>
      <c r="N11" s="249"/>
      <c r="O11" s="250"/>
      <c r="P11" s="251"/>
      <c r="Q11" s="36"/>
      <c r="R11" s="39"/>
      <c r="S11" s="252"/>
    </row>
    <row r="12" spans="1:19" ht="19.5" customHeight="1">
      <c r="A12" s="280">
        <v>2</v>
      </c>
      <c r="B12" s="304">
        <v>1820415843</v>
      </c>
      <c r="C12" s="281" t="s">
        <v>1649</v>
      </c>
      <c r="D12" s="282" t="s">
        <v>1406</v>
      </c>
      <c r="E12" s="283" t="s">
        <v>1460</v>
      </c>
      <c r="F12" s="284" t="s">
        <v>1648</v>
      </c>
      <c r="G12" s="285">
        <v>75</v>
      </c>
      <c r="H12" s="315" t="str">
        <f t="shared" si="0"/>
        <v>KHÁ</v>
      </c>
      <c r="I12" s="285">
        <v>80</v>
      </c>
      <c r="J12" s="315" t="str">
        <f t="shared" si="0"/>
        <v>TỐT</v>
      </c>
      <c r="K12" s="285">
        <f aca="true" t="shared" si="1" ref="K12:K74">(G12+I12)/2</f>
        <v>77.5</v>
      </c>
      <c r="L12" s="315" t="str">
        <f t="shared" si="0"/>
        <v>KHÁ</v>
      </c>
      <c r="M12" s="286"/>
      <c r="N12" s="253"/>
      <c r="O12" s="252"/>
      <c r="P12" s="254"/>
      <c r="Q12" s="36"/>
      <c r="R12" s="39"/>
      <c r="S12" s="252"/>
    </row>
    <row r="13" spans="1:19" ht="19.5" customHeight="1">
      <c r="A13" s="280">
        <v>3</v>
      </c>
      <c r="B13" s="304">
        <v>1820416017</v>
      </c>
      <c r="C13" s="281" t="s">
        <v>1650</v>
      </c>
      <c r="D13" s="282" t="s">
        <v>1651</v>
      </c>
      <c r="E13" s="283" t="s">
        <v>1328</v>
      </c>
      <c r="F13" s="284" t="s">
        <v>1648</v>
      </c>
      <c r="G13" s="285">
        <v>80</v>
      </c>
      <c r="H13" s="315" t="str">
        <f t="shared" si="0"/>
        <v>TỐT</v>
      </c>
      <c r="I13" s="285">
        <v>90</v>
      </c>
      <c r="J13" s="315" t="str">
        <f t="shared" si="0"/>
        <v>X SẮC</v>
      </c>
      <c r="K13" s="285">
        <f t="shared" si="1"/>
        <v>85</v>
      </c>
      <c r="L13" s="315" t="str">
        <f t="shared" si="0"/>
        <v>TỐT</v>
      </c>
      <c r="M13" s="286"/>
      <c r="N13" s="253"/>
      <c r="O13" s="252"/>
      <c r="P13" s="254"/>
      <c r="Q13" s="36"/>
      <c r="R13" s="39"/>
      <c r="S13" s="252"/>
    </row>
    <row r="14" spans="1:19" ht="19.5" customHeight="1">
      <c r="A14" s="280">
        <v>4</v>
      </c>
      <c r="B14" s="304">
        <v>1820416023</v>
      </c>
      <c r="C14" s="281" t="s">
        <v>1652</v>
      </c>
      <c r="D14" s="282" t="s">
        <v>923</v>
      </c>
      <c r="E14" s="283" t="s">
        <v>1653</v>
      </c>
      <c r="F14" s="284" t="s">
        <v>1648</v>
      </c>
      <c r="G14" s="285">
        <v>75</v>
      </c>
      <c r="H14" s="315" t="str">
        <f t="shared" si="0"/>
        <v>KHÁ</v>
      </c>
      <c r="I14" s="285">
        <v>75</v>
      </c>
      <c r="J14" s="315" t="str">
        <f t="shared" si="0"/>
        <v>KHÁ</v>
      </c>
      <c r="K14" s="285">
        <f t="shared" si="1"/>
        <v>75</v>
      </c>
      <c r="L14" s="315" t="str">
        <f t="shared" si="0"/>
        <v>KHÁ</v>
      </c>
      <c r="M14" s="286"/>
      <c r="N14" s="253"/>
      <c r="O14" s="252"/>
      <c r="P14" s="254"/>
      <c r="Q14" s="36"/>
      <c r="R14" s="39"/>
      <c r="S14" s="252"/>
    </row>
    <row r="15" spans="1:19" ht="19.5" customHeight="1">
      <c r="A15" s="280">
        <v>5</v>
      </c>
      <c r="B15" s="304">
        <v>1820416204</v>
      </c>
      <c r="C15" s="281" t="s">
        <v>1654</v>
      </c>
      <c r="D15" s="282" t="s">
        <v>1378</v>
      </c>
      <c r="E15" s="283" t="s">
        <v>1655</v>
      </c>
      <c r="F15" s="284" t="s">
        <v>1648</v>
      </c>
      <c r="G15" s="285">
        <v>80</v>
      </c>
      <c r="H15" s="315" t="str">
        <f t="shared" si="0"/>
        <v>TỐT</v>
      </c>
      <c r="I15" s="285">
        <v>90</v>
      </c>
      <c r="J15" s="315" t="str">
        <f t="shared" si="0"/>
        <v>X SẮC</v>
      </c>
      <c r="K15" s="285">
        <f t="shared" si="1"/>
        <v>85</v>
      </c>
      <c r="L15" s="315" t="str">
        <f t="shared" si="0"/>
        <v>TỐT</v>
      </c>
      <c r="M15" s="286"/>
      <c r="N15" s="249"/>
      <c r="O15" s="250"/>
      <c r="P15" s="251"/>
      <c r="Q15" s="36"/>
      <c r="R15" s="39"/>
      <c r="S15" s="252"/>
    </row>
    <row r="16" spans="1:19" ht="19.5" customHeight="1">
      <c r="A16" s="280">
        <v>6</v>
      </c>
      <c r="B16" s="304">
        <v>1820416206</v>
      </c>
      <c r="C16" s="281" t="s">
        <v>1656</v>
      </c>
      <c r="D16" s="282" t="s">
        <v>1657</v>
      </c>
      <c r="E16" s="283" t="s">
        <v>1658</v>
      </c>
      <c r="F16" s="284" t="s">
        <v>1648</v>
      </c>
      <c r="G16" s="285">
        <v>65</v>
      </c>
      <c r="H16" s="315" t="str">
        <f t="shared" si="0"/>
        <v>TB KHÁ</v>
      </c>
      <c r="I16" s="285">
        <v>70</v>
      </c>
      <c r="J16" s="315" t="str">
        <f t="shared" si="0"/>
        <v>KHÁ</v>
      </c>
      <c r="K16" s="285">
        <f t="shared" si="1"/>
        <v>67.5</v>
      </c>
      <c r="L16" s="315" t="str">
        <f t="shared" si="0"/>
        <v>TB KHÁ</v>
      </c>
      <c r="M16" s="286"/>
      <c r="N16" s="253"/>
      <c r="O16" s="252"/>
      <c r="P16" s="254"/>
      <c r="Q16" s="36"/>
      <c r="R16" s="39"/>
      <c r="S16" s="252"/>
    </row>
    <row r="17" spans="1:19" ht="19.5" customHeight="1">
      <c r="A17" s="280">
        <v>7</v>
      </c>
      <c r="B17" s="304">
        <v>1820416717</v>
      </c>
      <c r="C17" s="281" t="s">
        <v>1659</v>
      </c>
      <c r="D17" s="282" t="s">
        <v>1402</v>
      </c>
      <c r="E17" s="283" t="s">
        <v>1201</v>
      </c>
      <c r="F17" s="284" t="s">
        <v>1648</v>
      </c>
      <c r="G17" s="285">
        <v>70</v>
      </c>
      <c r="H17" s="315" t="str">
        <f t="shared" si="0"/>
        <v>KHÁ</v>
      </c>
      <c r="I17" s="285">
        <v>70</v>
      </c>
      <c r="J17" s="315" t="str">
        <f t="shared" si="0"/>
        <v>KHÁ</v>
      </c>
      <c r="K17" s="285">
        <f t="shared" si="1"/>
        <v>70</v>
      </c>
      <c r="L17" s="315" t="str">
        <f t="shared" si="0"/>
        <v>KHÁ</v>
      </c>
      <c r="M17" s="286"/>
      <c r="N17" s="255"/>
      <c r="O17" s="250"/>
      <c r="P17" s="251"/>
      <c r="Q17" s="36"/>
      <c r="R17" s="39"/>
      <c r="S17" s="252"/>
    </row>
    <row r="18" spans="1:19" ht="19.5" customHeight="1">
      <c r="A18" s="280">
        <v>8</v>
      </c>
      <c r="B18" s="304">
        <v>1820425850</v>
      </c>
      <c r="C18" s="281" t="s">
        <v>1660</v>
      </c>
      <c r="D18" s="282" t="s">
        <v>1661</v>
      </c>
      <c r="E18" s="283" t="s">
        <v>1662</v>
      </c>
      <c r="F18" s="284" t="s">
        <v>1648</v>
      </c>
      <c r="G18" s="285">
        <v>80</v>
      </c>
      <c r="H18" s="315" t="str">
        <f t="shared" si="0"/>
        <v>TỐT</v>
      </c>
      <c r="I18" s="285">
        <v>90</v>
      </c>
      <c r="J18" s="315" t="str">
        <f t="shared" si="0"/>
        <v>X SẮC</v>
      </c>
      <c r="K18" s="285">
        <f t="shared" si="1"/>
        <v>85</v>
      </c>
      <c r="L18" s="315" t="str">
        <f t="shared" si="0"/>
        <v>TỐT</v>
      </c>
      <c r="M18" s="286"/>
      <c r="N18" s="249"/>
      <c r="O18" s="250"/>
      <c r="P18" s="251"/>
      <c r="Q18" s="36"/>
      <c r="R18" s="39"/>
      <c r="S18" s="252"/>
    </row>
    <row r="19" spans="1:19" ht="19.5" customHeight="1">
      <c r="A19" s="280">
        <v>9</v>
      </c>
      <c r="B19" s="304">
        <v>1821413547</v>
      </c>
      <c r="C19" s="281" t="s">
        <v>1663</v>
      </c>
      <c r="D19" s="282" t="s">
        <v>1443</v>
      </c>
      <c r="E19" s="283" t="s">
        <v>1664</v>
      </c>
      <c r="F19" s="284" t="s">
        <v>1648</v>
      </c>
      <c r="G19" s="285">
        <v>80</v>
      </c>
      <c r="H19" s="315" t="str">
        <f t="shared" si="0"/>
        <v>TỐT</v>
      </c>
      <c r="I19" s="285">
        <v>90</v>
      </c>
      <c r="J19" s="315" t="str">
        <f t="shared" si="0"/>
        <v>X SẮC</v>
      </c>
      <c r="K19" s="285">
        <f t="shared" si="1"/>
        <v>85</v>
      </c>
      <c r="L19" s="315" t="str">
        <f t="shared" si="0"/>
        <v>TỐT</v>
      </c>
      <c r="M19" s="286"/>
      <c r="N19" s="253"/>
      <c r="O19" s="252"/>
      <c r="P19" s="254"/>
      <c r="Q19" s="36"/>
      <c r="R19" s="39"/>
      <c r="S19" s="252"/>
    </row>
    <row r="20" spans="1:19" ht="19.5" customHeight="1">
      <c r="A20" s="280">
        <v>10</v>
      </c>
      <c r="B20" s="304">
        <v>1821413551</v>
      </c>
      <c r="C20" s="281" t="s">
        <v>1665</v>
      </c>
      <c r="D20" s="282" t="s">
        <v>1490</v>
      </c>
      <c r="E20" s="283" t="s">
        <v>1666</v>
      </c>
      <c r="F20" s="284" t="s">
        <v>1648</v>
      </c>
      <c r="G20" s="285">
        <v>65</v>
      </c>
      <c r="H20" s="315" t="str">
        <f t="shared" si="0"/>
        <v>TB KHÁ</v>
      </c>
      <c r="I20" s="285">
        <v>70</v>
      </c>
      <c r="J20" s="315" t="str">
        <f t="shared" si="0"/>
        <v>KHÁ</v>
      </c>
      <c r="K20" s="285">
        <f t="shared" si="1"/>
        <v>67.5</v>
      </c>
      <c r="L20" s="315" t="str">
        <f t="shared" si="0"/>
        <v>TB KHÁ</v>
      </c>
      <c r="M20" s="286"/>
      <c r="N20" s="253"/>
      <c r="O20" s="252"/>
      <c r="P20" s="254"/>
      <c r="Q20" s="36"/>
      <c r="R20" s="39"/>
      <c r="S20" s="252"/>
    </row>
    <row r="21" spans="1:19" ht="19.5" customHeight="1">
      <c r="A21" s="280">
        <v>11</v>
      </c>
      <c r="B21" s="304">
        <v>1821413553</v>
      </c>
      <c r="C21" s="281" t="s">
        <v>1667</v>
      </c>
      <c r="D21" s="282" t="s">
        <v>1614</v>
      </c>
      <c r="E21" s="283" t="s">
        <v>1668</v>
      </c>
      <c r="F21" s="284" t="s">
        <v>1648</v>
      </c>
      <c r="G21" s="285">
        <v>80</v>
      </c>
      <c r="H21" s="315" t="str">
        <f t="shared" si="0"/>
        <v>TỐT</v>
      </c>
      <c r="I21" s="285">
        <v>75</v>
      </c>
      <c r="J21" s="315" t="str">
        <f t="shared" si="0"/>
        <v>KHÁ</v>
      </c>
      <c r="K21" s="285">
        <f t="shared" si="1"/>
        <v>77.5</v>
      </c>
      <c r="L21" s="315" t="str">
        <f t="shared" si="0"/>
        <v>KHÁ</v>
      </c>
      <c r="M21" s="286"/>
      <c r="N21" s="253"/>
      <c r="O21" s="252"/>
      <c r="P21" s="254"/>
      <c r="Q21" s="36"/>
      <c r="R21" s="39"/>
      <c r="S21" s="252"/>
    </row>
    <row r="22" spans="1:19" ht="19.5" customHeight="1">
      <c r="A22" s="280">
        <v>12</v>
      </c>
      <c r="B22" s="304">
        <v>1821413554</v>
      </c>
      <c r="C22" s="281" t="s">
        <v>1669</v>
      </c>
      <c r="D22" s="282" t="s">
        <v>1420</v>
      </c>
      <c r="E22" s="283" t="s">
        <v>1670</v>
      </c>
      <c r="F22" s="284" t="s">
        <v>1648</v>
      </c>
      <c r="G22" s="285">
        <v>85</v>
      </c>
      <c r="H22" s="315" t="str">
        <f t="shared" si="0"/>
        <v>TỐT</v>
      </c>
      <c r="I22" s="285">
        <v>80</v>
      </c>
      <c r="J22" s="315" t="str">
        <f t="shared" si="0"/>
        <v>TỐT</v>
      </c>
      <c r="K22" s="285">
        <f t="shared" si="1"/>
        <v>82.5</v>
      </c>
      <c r="L22" s="315" t="str">
        <f t="shared" si="0"/>
        <v>TỐT</v>
      </c>
      <c r="M22" s="286"/>
      <c r="N22" s="249"/>
      <c r="O22" s="250"/>
      <c r="P22" s="251"/>
      <c r="Q22" s="36"/>
      <c r="R22" s="39"/>
      <c r="S22" s="252"/>
    </row>
    <row r="23" spans="1:19" ht="19.5" customHeight="1">
      <c r="A23" s="280">
        <v>13</v>
      </c>
      <c r="B23" s="304">
        <v>1821413555</v>
      </c>
      <c r="C23" s="281" t="s">
        <v>1671</v>
      </c>
      <c r="D23" s="282" t="s">
        <v>1484</v>
      </c>
      <c r="E23" s="283">
        <v>34335</v>
      </c>
      <c r="F23" s="284" t="s">
        <v>1648</v>
      </c>
      <c r="G23" s="285">
        <v>75</v>
      </c>
      <c r="H23" s="315" t="str">
        <f t="shared" si="0"/>
        <v>KHÁ</v>
      </c>
      <c r="I23" s="285">
        <v>75</v>
      </c>
      <c r="J23" s="315" t="str">
        <f t="shared" si="0"/>
        <v>KHÁ</v>
      </c>
      <c r="K23" s="285">
        <f t="shared" si="1"/>
        <v>75</v>
      </c>
      <c r="L23" s="315" t="str">
        <f t="shared" si="0"/>
        <v>KHÁ</v>
      </c>
      <c r="M23" s="286"/>
      <c r="N23" s="256"/>
      <c r="O23" s="252"/>
      <c r="P23" s="254"/>
      <c r="Q23" s="36"/>
      <c r="R23" s="39"/>
      <c r="S23" s="252"/>
    </row>
    <row r="24" spans="1:19" ht="19.5" customHeight="1">
      <c r="A24" s="280">
        <v>14</v>
      </c>
      <c r="B24" s="304">
        <v>1821413557</v>
      </c>
      <c r="C24" s="281" t="s">
        <v>1669</v>
      </c>
      <c r="D24" s="282" t="s">
        <v>1513</v>
      </c>
      <c r="E24" s="283" t="s">
        <v>1672</v>
      </c>
      <c r="F24" s="284" t="s">
        <v>1648</v>
      </c>
      <c r="G24" s="285">
        <v>80</v>
      </c>
      <c r="H24" s="315" t="str">
        <f t="shared" si="0"/>
        <v>TỐT</v>
      </c>
      <c r="I24" s="285">
        <v>90</v>
      </c>
      <c r="J24" s="315" t="str">
        <f t="shared" si="0"/>
        <v>X SẮC</v>
      </c>
      <c r="K24" s="285">
        <f t="shared" si="1"/>
        <v>85</v>
      </c>
      <c r="L24" s="315" t="str">
        <f t="shared" si="0"/>
        <v>TỐT</v>
      </c>
      <c r="M24" s="286"/>
      <c r="N24" s="249"/>
      <c r="O24" s="250"/>
      <c r="P24" s="251"/>
      <c r="Q24" s="36"/>
      <c r="R24" s="39"/>
      <c r="S24" s="252"/>
    </row>
    <row r="25" spans="1:19" ht="19.5" customHeight="1">
      <c r="A25" s="280">
        <v>15</v>
      </c>
      <c r="B25" s="304">
        <v>1821413558</v>
      </c>
      <c r="C25" s="281" t="s">
        <v>1673</v>
      </c>
      <c r="D25" s="282" t="s">
        <v>1674</v>
      </c>
      <c r="E25" s="283" t="s">
        <v>1675</v>
      </c>
      <c r="F25" s="284" t="s">
        <v>1648</v>
      </c>
      <c r="G25" s="285">
        <v>75</v>
      </c>
      <c r="H25" s="315" t="str">
        <f t="shared" si="0"/>
        <v>KHÁ</v>
      </c>
      <c r="I25" s="285">
        <v>75</v>
      </c>
      <c r="J25" s="315" t="str">
        <f t="shared" si="0"/>
        <v>KHÁ</v>
      </c>
      <c r="K25" s="285">
        <f t="shared" si="1"/>
        <v>75</v>
      </c>
      <c r="L25" s="315" t="str">
        <f t="shared" si="0"/>
        <v>KHÁ</v>
      </c>
      <c r="M25" s="286"/>
      <c r="N25" s="249"/>
      <c r="O25" s="250"/>
      <c r="P25" s="251"/>
      <c r="Q25" s="36"/>
      <c r="R25" s="39"/>
      <c r="S25" s="252"/>
    </row>
    <row r="26" spans="1:19" ht="19.5" customHeight="1">
      <c r="A26" s="280">
        <v>16</v>
      </c>
      <c r="B26" s="304">
        <v>1821413559</v>
      </c>
      <c r="C26" s="281" t="s">
        <v>1314</v>
      </c>
      <c r="D26" s="282" t="s">
        <v>1676</v>
      </c>
      <c r="E26" s="283" t="s">
        <v>1018</v>
      </c>
      <c r="F26" s="284" t="s">
        <v>1648</v>
      </c>
      <c r="G26" s="285">
        <v>80</v>
      </c>
      <c r="H26" s="315" t="str">
        <f t="shared" si="0"/>
        <v>TỐT</v>
      </c>
      <c r="I26" s="285">
        <v>95</v>
      </c>
      <c r="J26" s="315" t="str">
        <f t="shared" si="0"/>
        <v>X SẮC</v>
      </c>
      <c r="K26" s="285">
        <f t="shared" si="1"/>
        <v>87.5</v>
      </c>
      <c r="L26" s="315" t="str">
        <f t="shared" si="0"/>
        <v>TỐT</v>
      </c>
      <c r="M26" s="286"/>
      <c r="N26" s="253"/>
      <c r="O26" s="252"/>
      <c r="P26" s="254"/>
      <c r="Q26" s="36"/>
      <c r="R26" s="39"/>
      <c r="S26" s="252"/>
    </row>
    <row r="27" spans="1:19" ht="19.5" customHeight="1">
      <c r="A27" s="280">
        <v>17</v>
      </c>
      <c r="B27" s="304">
        <v>1821413560</v>
      </c>
      <c r="C27" s="281" t="s">
        <v>1314</v>
      </c>
      <c r="D27" s="282" t="s">
        <v>1677</v>
      </c>
      <c r="E27" s="283" t="s">
        <v>1018</v>
      </c>
      <c r="F27" s="284" t="s">
        <v>1648</v>
      </c>
      <c r="G27" s="285">
        <v>80</v>
      </c>
      <c r="H27" s="315" t="str">
        <f t="shared" si="0"/>
        <v>TỐT</v>
      </c>
      <c r="I27" s="285">
        <v>90</v>
      </c>
      <c r="J27" s="315" t="str">
        <f t="shared" si="0"/>
        <v>X SẮC</v>
      </c>
      <c r="K27" s="285">
        <f t="shared" si="1"/>
        <v>85</v>
      </c>
      <c r="L27" s="315" t="str">
        <f t="shared" si="0"/>
        <v>TỐT</v>
      </c>
      <c r="M27" s="286"/>
      <c r="N27" s="253"/>
      <c r="O27" s="252"/>
      <c r="P27" s="254"/>
      <c r="Q27" s="36"/>
      <c r="R27" s="39"/>
      <c r="S27" s="252"/>
    </row>
    <row r="28" spans="1:19" ht="19.5" customHeight="1">
      <c r="A28" s="280">
        <v>18</v>
      </c>
      <c r="B28" s="304">
        <v>1821413561</v>
      </c>
      <c r="C28" s="281" t="s">
        <v>1678</v>
      </c>
      <c r="D28" s="282" t="s">
        <v>1679</v>
      </c>
      <c r="E28" s="283" t="s">
        <v>1680</v>
      </c>
      <c r="F28" s="284" t="s">
        <v>1648</v>
      </c>
      <c r="G28" s="285">
        <v>75</v>
      </c>
      <c r="H28" s="315" t="str">
        <f t="shared" si="0"/>
        <v>KHÁ</v>
      </c>
      <c r="I28" s="285">
        <v>75</v>
      </c>
      <c r="J28" s="315" t="str">
        <f t="shared" si="0"/>
        <v>KHÁ</v>
      </c>
      <c r="K28" s="285">
        <f t="shared" si="1"/>
        <v>75</v>
      </c>
      <c r="L28" s="315" t="str">
        <f t="shared" si="0"/>
        <v>KHÁ</v>
      </c>
      <c r="M28" s="286"/>
      <c r="N28" s="249"/>
      <c r="O28" s="250"/>
      <c r="P28" s="251"/>
      <c r="Q28" s="36"/>
      <c r="R28" s="39"/>
      <c r="S28" s="252"/>
    </row>
    <row r="29" spans="1:19" ht="19.5" customHeight="1">
      <c r="A29" s="280">
        <v>19</v>
      </c>
      <c r="B29" s="304">
        <v>1821413562</v>
      </c>
      <c r="C29" s="281" t="s">
        <v>1681</v>
      </c>
      <c r="D29" s="282" t="s">
        <v>1605</v>
      </c>
      <c r="E29" s="283" t="s">
        <v>1682</v>
      </c>
      <c r="F29" s="284" t="s">
        <v>1648</v>
      </c>
      <c r="G29" s="285">
        <v>90</v>
      </c>
      <c r="H29" s="315" t="str">
        <f t="shared" si="0"/>
        <v>X SẮC</v>
      </c>
      <c r="I29" s="285">
        <v>80</v>
      </c>
      <c r="J29" s="315" t="str">
        <f t="shared" si="0"/>
        <v>TỐT</v>
      </c>
      <c r="K29" s="285">
        <f t="shared" si="1"/>
        <v>85</v>
      </c>
      <c r="L29" s="315" t="str">
        <f t="shared" si="0"/>
        <v>TỐT</v>
      </c>
      <c r="M29" s="286"/>
      <c r="N29" s="253"/>
      <c r="O29" s="252"/>
      <c r="P29" s="254"/>
      <c r="Q29" s="36"/>
      <c r="R29" s="39"/>
      <c r="S29" s="252"/>
    </row>
    <row r="30" spans="1:19" ht="19.5" customHeight="1">
      <c r="A30" s="280">
        <v>20</v>
      </c>
      <c r="B30" s="304">
        <v>1821413563</v>
      </c>
      <c r="C30" s="281" t="s">
        <v>1683</v>
      </c>
      <c r="D30" s="282" t="s">
        <v>1387</v>
      </c>
      <c r="E30" s="283" t="s">
        <v>1582</v>
      </c>
      <c r="F30" s="284" t="s">
        <v>1648</v>
      </c>
      <c r="G30" s="285">
        <v>75</v>
      </c>
      <c r="H30" s="315" t="str">
        <f t="shared" si="0"/>
        <v>KHÁ</v>
      </c>
      <c r="I30" s="285">
        <v>70</v>
      </c>
      <c r="J30" s="315" t="str">
        <f t="shared" si="0"/>
        <v>KHÁ</v>
      </c>
      <c r="K30" s="285">
        <f t="shared" si="1"/>
        <v>72.5</v>
      </c>
      <c r="L30" s="315" t="str">
        <f t="shared" si="0"/>
        <v>KHÁ</v>
      </c>
      <c r="M30" s="286"/>
      <c r="N30" s="249"/>
      <c r="O30" s="250"/>
      <c r="P30" s="251"/>
      <c r="Q30" s="36"/>
      <c r="R30" s="39"/>
      <c r="S30" s="252"/>
    </row>
    <row r="31" spans="1:19" ht="19.5" customHeight="1">
      <c r="A31" s="280">
        <v>21</v>
      </c>
      <c r="B31" s="304">
        <v>1821413564</v>
      </c>
      <c r="C31" s="281" t="s">
        <v>1684</v>
      </c>
      <c r="D31" s="282" t="s">
        <v>1423</v>
      </c>
      <c r="E31" s="283" t="s">
        <v>633</v>
      </c>
      <c r="F31" s="284" t="s">
        <v>1648</v>
      </c>
      <c r="G31" s="285">
        <v>80</v>
      </c>
      <c r="H31" s="315" t="str">
        <f t="shared" si="0"/>
        <v>TỐT</v>
      </c>
      <c r="I31" s="285">
        <v>70</v>
      </c>
      <c r="J31" s="315" t="str">
        <f t="shared" si="0"/>
        <v>KHÁ</v>
      </c>
      <c r="K31" s="285">
        <f t="shared" si="1"/>
        <v>75</v>
      </c>
      <c r="L31" s="315" t="str">
        <f t="shared" si="0"/>
        <v>KHÁ</v>
      </c>
      <c r="M31" s="286"/>
      <c r="N31" s="249"/>
      <c r="O31" s="250"/>
      <c r="P31" s="251"/>
      <c r="Q31" s="36"/>
      <c r="R31" s="39"/>
      <c r="S31" s="252"/>
    </row>
    <row r="32" spans="1:19" ht="19.5" customHeight="1">
      <c r="A32" s="280">
        <v>22</v>
      </c>
      <c r="B32" s="304">
        <v>1821413565</v>
      </c>
      <c r="C32" s="281" t="s">
        <v>1685</v>
      </c>
      <c r="D32" s="282" t="s">
        <v>1686</v>
      </c>
      <c r="E32" s="283" t="s">
        <v>1687</v>
      </c>
      <c r="F32" s="284" t="s">
        <v>1648</v>
      </c>
      <c r="G32" s="285">
        <v>70</v>
      </c>
      <c r="H32" s="315" t="str">
        <f t="shared" si="0"/>
        <v>KHÁ</v>
      </c>
      <c r="I32" s="285">
        <v>70</v>
      </c>
      <c r="J32" s="315" t="str">
        <f t="shared" si="0"/>
        <v>KHÁ</v>
      </c>
      <c r="K32" s="285">
        <f t="shared" si="1"/>
        <v>70</v>
      </c>
      <c r="L32" s="315" t="str">
        <f t="shared" si="0"/>
        <v>KHÁ</v>
      </c>
      <c r="M32" s="286"/>
      <c r="N32" s="249"/>
      <c r="O32" s="250"/>
      <c r="P32" s="251"/>
      <c r="Q32" s="36"/>
      <c r="R32" s="39"/>
      <c r="S32" s="252"/>
    </row>
    <row r="33" spans="1:19" ht="19.5" customHeight="1">
      <c r="A33" s="280">
        <v>23</v>
      </c>
      <c r="B33" s="304">
        <v>1821413566</v>
      </c>
      <c r="C33" s="281" t="s">
        <v>1470</v>
      </c>
      <c r="D33" s="282" t="s">
        <v>1540</v>
      </c>
      <c r="E33" s="283" t="s">
        <v>1418</v>
      </c>
      <c r="F33" s="284" t="s">
        <v>1648</v>
      </c>
      <c r="G33" s="285">
        <v>75</v>
      </c>
      <c r="H33" s="315" t="str">
        <f t="shared" si="0"/>
        <v>KHÁ</v>
      </c>
      <c r="I33" s="285">
        <v>90</v>
      </c>
      <c r="J33" s="315" t="str">
        <f t="shared" si="0"/>
        <v>X SẮC</v>
      </c>
      <c r="K33" s="285">
        <f t="shared" si="1"/>
        <v>82.5</v>
      </c>
      <c r="L33" s="315" t="str">
        <f t="shared" si="0"/>
        <v>TỐT</v>
      </c>
      <c r="M33" s="286"/>
      <c r="N33" s="253"/>
      <c r="O33" s="252"/>
      <c r="P33" s="254"/>
      <c r="Q33" s="36"/>
      <c r="R33" s="39"/>
      <c r="S33" s="252"/>
    </row>
    <row r="34" spans="1:19" ht="19.5" customHeight="1">
      <c r="A34" s="280">
        <v>24</v>
      </c>
      <c r="B34" s="304">
        <v>1821413567</v>
      </c>
      <c r="C34" s="281" t="s">
        <v>1688</v>
      </c>
      <c r="D34" s="282" t="s">
        <v>1689</v>
      </c>
      <c r="E34" s="283" t="s">
        <v>1690</v>
      </c>
      <c r="F34" s="284" t="s">
        <v>1648</v>
      </c>
      <c r="G34" s="285">
        <v>75</v>
      </c>
      <c r="H34" s="315" t="str">
        <f t="shared" si="0"/>
        <v>KHÁ</v>
      </c>
      <c r="I34" s="285">
        <v>70</v>
      </c>
      <c r="J34" s="315" t="str">
        <f t="shared" si="0"/>
        <v>KHÁ</v>
      </c>
      <c r="K34" s="285">
        <f t="shared" si="1"/>
        <v>72.5</v>
      </c>
      <c r="L34" s="315" t="str">
        <f t="shared" si="0"/>
        <v>KHÁ</v>
      </c>
      <c r="M34" s="286"/>
      <c r="N34" s="253"/>
      <c r="O34" s="252"/>
      <c r="P34" s="254"/>
      <c r="Q34" s="36"/>
      <c r="R34" s="39"/>
      <c r="S34" s="252"/>
    </row>
    <row r="35" spans="1:19" ht="19.5" customHeight="1">
      <c r="A35" s="280">
        <v>25</v>
      </c>
      <c r="B35" s="304">
        <v>1821413568</v>
      </c>
      <c r="C35" s="281" t="s">
        <v>1691</v>
      </c>
      <c r="D35" s="282" t="s">
        <v>1692</v>
      </c>
      <c r="E35" s="283" t="s">
        <v>1693</v>
      </c>
      <c r="F35" s="284" t="s">
        <v>1648</v>
      </c>
      <c r="G35" s="285">
        <v>85</v>
      </c>
      <c r="H35" s="315" t="str">
        <f t="shared" si="0"/>
        <v>TỐT</v>
      </c>
      <c r="I35" s="285">
        <v>75</v>
      </c>
      <c r="J35" s="315" t="str">
        <f t="shared" si="0"/>
        <v>KHÁ</v>
      </c>
      <c r="K35" s="285">
        <f t="shared" si="1"/>
        <v>80</v>
      </c>
      <c r="L35" s="315" t="str">
        <f t="shared" si="0"/>
        <v>TỐT</v>
      </c>
      <c r="M35" s="286"/>
      <c r="N35" s="249"/>
      <c r="O35" s="250"/>
      <c r="P35" s="251"/>
      <c r="Q35" s="36"/>
      <c r="R35" s="39"/>
      <c r="S35" s="252"/>
    </row>
    <row r="36" spans="1:19" ht="19.5" customHeight="1">
      <c r="A36" s="280">
        <v>26</v>
      </c>
      <c r="B36" s="304">
        <v>1821413569</v>
      </c>
      <c r="C36" s="281" t="s">
        <v>1694</v>
      </c>
      <c r="D36" s="282" t="s">
        <v>1657</v>
      </c>
      <c r="E36" s="283" t="s">
        <v>1695</v>
      </c>
      <c r="F36" s="284" t="s">
        <v>1648</v>
      </c>
      <c r="G36" s="285">
        <v>75</v>
      </c>
      <c r="H36" s="315" t="str">
        <f t="shared" si="0"/>
        <v>KHÁ</v>
      </c>
      <c r="I36" s="285">
        <v>90</v>
      </c>
      <c r="J36" s="315" t="str">
        <f t="shared" si="0"/>
        <v>X SẮC</v>
      </c>
      <c r="K36" s="285">
        <f t="shared" si="1"/>
        <v>82.5</v>
      </c>
      <c r="L36" s="315" t="str">
        <f t="shared" si="0"/>
        <v>TỐT</v>
      </c>
      <c r="M36" s="286"/>
      <c r="N36" s="253"/>
      <c r="O36" s="252"/>
      <c r="P36" s="254"/>
      <c r="Q36" s="36"/>
      <c r="R36" s="39"/>
      <c r="S36" s="252"/>
    </row>
    <row r="37" spans="1:19" ht="19.5" customHeight="1">
      <c r="A37" s="280">
        <v>27</v>
      </c>
      <c r="B37" s="304">
        <v>1821413847</v>
      </c>
      <c r="C37" s="281" t="s">
        <v>1697</v>
      </c>
      <c r="D37" s="282" t="s">
        <v>1698</v>
      </c>
      <c r="E37" s="283" t="s">
        <v>1322</v>
      </c>
      <c r="F37" s="284" t="s">
        <v>1648</v>
      </c>
      <c r="G37" s="285">
        <v>80</v>
      </c>
      <c r="H37" s="315" t="str">
        <f t="shared" si="0"/>
        <v>TỐT</v>
      </c>
      <c r="I37" s="285">
        <v>90</v>
      </c>
      <c r="J37" s="315" t="str">
        <f t="shared" si="0"/>
        <v>X SẮC</v>
      </c>
      <c r="K37" s="285">
        <f t="shared" si="1"/>
        <v>85</v>
      </c>
      <c r="L37" s="315" t="str">
        <f t="shared" si="0"/>
        <v>TỐT</v>
      </c>
      <c r="M37" s="286"/>
      <c r="N37" s="249"/>
      <c r="O37" s="250"/>
      <c r="P37" s="251"/>
      <c r="Q37" s="36"/>
      <c r="R37" s="39"/>
      <c r="S37" s="252"/>
    </row>
    <row r="38" spans="1:19" ht="19.5" customHeight="1">
      <c r="A38" s="280">
        <v>28</v>
      </c>
      <c r="B38" s="304">
        <v>1821413848</v>
      </c>
      <c r="C38" s="281" t="s">
        <v>1699</v>
      </c>
      <c r="D38" s="282" t="s">
        <v>1303</v>
      </c>
      <c r="E38" s="283" t="s">
        <v>1700</v>
      </c>
      <c r="F38" s="284" t="s">
        <v>1648</v>
      </c>
      <c r="G38" s="285">
        <v>75</v>
      </c>
      <c r="H38" s="315" t="str">
        <f t="shared" si="0"/>
        <v>KHÁ</v>
      </c>
      <c r="I38" s="285">
        <v>70</v>
      </c>
      <c r="J38" s="315" t="str">
        <f t="shared" si="0"/>
        <v>KHÁ</v>
      </c>
      <c r="K38" s="285">
        <f t="shared" si="1"/>
        <v>72.5</v>
      </c>
      <c r="L38" s="315" t="str">
        <f t="shared" si="0"/>
        <v>KHÁ</v>
      </c>
      <c r="M38" s="286"/>
      <c r="N38" s="253"/>
      <c r="O38" s="252"/>
      <c r="P38" s="254"/>
      <c r="Q38" s="36"/>
      <c r="R38" s="39"/>
      <c r="S38" s="252"/>
    </row>
    <row r="39" spans="1:19" ht="19.5" customHeight="1">
      <c r="A39" s="280">
        <v>29</v>
      </c>
      <c r="B39" s="304">
        <v>1821413849</v>
      </c>
      <c r="C39" s="281" t="s">
        <v>1701</v>
      </c>
      <c r="D39" s="282" t="s">
        <v>1702</v>
      </c>
      <c r="E39" s="283" t="s">
        <v>1228</v>
      </c>
      <c r="F39" s="284" t="s">
        <v>1648</v>
      </c>
      <c r="G39" s="285">
        <v>90</v>
      </c>
      <c r="H39" s="315" t="str">
        <f t="shared" si="0"/>
        <v>X SẮC</v>
      </c>
      <c r="I39" s="285">
        <v>90</v>
      </c>
      <c r="J39" s="315" t="str">
        <f t="shared" si="0"/>
        <v>X SẮC</v>
      </c>
      <c r="K39" s="285">
        <f t="shared" si="1"/>
        <v>90</v>
      </c>
      <c r="L39" s="315" t="str">
        <f t="shared" si="0"/>
        <v>X SẮC</v>
      </c>
      <c r="M39" s="286"/>
      <c r="N39" s="253"/>
      <c r="O39" s="252"/>
      <c r="P39" s="254"/>
      <c r="Q39" s="36"/>
      <c r="R39" s="39"/>
      <c r="S39" s="252"/>
    </row>
    <row r="40" spans="1:19" ht="19.5" customHeight="1">
      <c r="A40" s="280">
        <v>30</v>
      </c>
      <c r="B40" s="304">
        <v>1821413850</v>
      </c>
      <c r="C40" s="281" t="s">
        <v>1703</v>
      </c>
      <c r="D40" s="282" t="s">
        <v>1704</v>
      </c>
      <c r="E40" s="283" t="s">
        <v>1432</v>
      </c>
      <c r="F40" s="284" t="s">
        <v>1648</v>
      </c>
      <c r="G40" s="285">
        <v>80</v>
      </c>
      <c r="H40" s="315" t="str">
        <f t="shared" si="0"/>
        <v>TỐT</v>
      </c>
      <c r="I40" s="285">
        <v>75</v>
      </c>
      <c r="J40" s="315" t="str">
        <f t="shared" si="0"/>
        <v>KHÁ</v>
      </c>
      <c r="K40" s="285">
        <f t="shared" si="1"/>
        <v>77.5</v>
      </c>
      <c r="L40" s="315" t="str">
        <f t="shared" si="0"/>
        <v>KHÁ</v>
      </c>
      <c r="M40" s="286"/>
      <c r="N40" s="249"/>
      <c r="O40" s="250"/>
      <c r="P40" s="251"/>
      <c r="Q40" s="36"/>
      <c r="R40" s="39"/>
      <c r="S40" s="252"/>
    </row>
    <row r="41" spans="1:19" ht="19.5" customHeight="1">
      <c r="A41" s="280">
        <v>31</v>
      </c>
      <c r="B41" s="304">
        <v>1821413852</v>
      </c>
      <c r="C41" s="281" t="s">
        <v>1705</v>
      </c>
      <c r="D41" s="282" t="s">
        <v>1706</v>
      </c>
      <c r="E41" s="283" t="s">
        <v>1655</v>
      </c>
      <c r="F41" s="284" t="s">
        <v>1648</v>
      </c>
      <c r="G41" s="285">
        <v>80</v>
      </c>
      <c r="H41" s="315" t="str">
        <f t="shared" si="0"/>
        <v>TỐT</v>
      </c>
      <c r="I41" s="285">
        <v>70</v>
      </c>
      <c r="J41" s="315" t="str">
        <f t="shared" si="0"/>
        <v>KHÁ</v>
      </c>
      <c r="K41" s="285">
        <f t="shared" si="1"/>
        <v>75</v>
      </c>
      <c r="L41" s="315" t="str">
        <f t="shared" si="0"/>
        <v>KHÁ</v>
      </c>
      <c r="M41" s="286"/>
      <c r="N41" s="253"/>
      <c r="O41" s="252"/>
      <c r="P41" s="254"/>
      <c r="Q41" s="36"/>
      <c r="R41" s="39"/>
      <c r="S41" s="252"/>
    </row>
    <row r="42" spans="1:19" ht="19.5" customHeight="1">
      <c r="A42" s="280">
        <v>32</v>
      </c>
      <c r="B42" s="304">
        <v>1821413853</v>
      </c>
      <c r="C42" s="281" t="s">
        <v>1707</v>
      </c>
      <c r="D42" s="282" t="s">
        <v>1708</v>
      </c>
      <c r="E42" s="283" t="s">
        <v>880</v>
      </c>
      <c r="F42" s="284" t="s">
        <v>1648</v>
      </c>
      <c r="G42" s="285">
        <v>80</v>
      </c>
      <c r="H42" s="315" t="str">
        <f t="shared" si="0"/>
        <v>TỐT</v>
      </c>
      <c r="I42" s="285">
        <v>75</v>
      </c>
      <c r="J42" s="315" t="str">
        <f t="shared" si="0"/>
        <v>KHÁ</v>
      </c>
      <c r="K42" s="285">
        <f t="shared" si="1"/>
        <v>77.5</v>
      </c>
      <c r="L42" s="315" t="str">
        <f t="shared" si="0"/>
        <v>KHÁ</v>
      </c>
      <c r="M42" s="286"/>
      <c r="N42" s="253"/>
      <c r="O42" s="252"/>
      <c r="P42" s="254"/>
      <c r="Q42" s="36"/>
      <c r="R42" s="39"/>
      <c r="S42" s="252"/>
    </row>
    <row r="43" spans="1:19" ht="19.5" customHeight="1">
      <c r="A43" s="280">
        <v>33</v>
      </c>
      <c r="B43" s="304">
        <v>1821413854</v>
      </c>
      <c r="C43" s="281" t="s">
        <v>1683</v>
      </c>
      <c r="D43" s="282" t="s">
        <v>1709</v>
      </c>
      <c r="E43" s="283" t="s">
        <v>804</v>
      </c>
      <c r="F43" s="284" t="s">
        <v>1648</v>
      </c>
      <c r="G43" s="285">
        <v>80</v>
      </c>
      <c r="H43" s="315" t="str">
        <f t="shared" si="0"/>
        <v>TỐT</v>
      </c>
      <c r="I43" s="285">
        <v>90</v>
      </c>
      <c r="J43" s="315" t="str">
        <f t="shared" si="0"/>
        <v>X SẮC</v>
      </c>
      <c r="K43" s="285">
        <f t="shared" si="1"/>
        <v>85</v>
      </c>
      <c r="L43" s="315" t="str">
        <f t="shared" si="0"/>
        <v>TỐT</v>
      </c>
      <c r="M43" s="286"/>
      <c r="N43" s="249"/>
      <c r="O43" s="250"/>
      <c r="P43" s="251"/>
      <c r="Q43" s="36"/>
      <c r="R43" s="39"/>
      <c r="S43" s="252"/>
    </row>
    <row r="44" spans="1:19" ht="19.5" customHeight="1">
      <c r="A44" s="280">
        <v>34</v>
      </c>
      <c r="B44" s="304">
        <v>1821413855</v>
      </c>
      <c r="C44" s="281" t="s">
        <v>1710</v>
      </c>
      <c r="D44" s="282" t="s">
        <v>1711</v>
      </c>
      <c r="E44" s="283" t="s">
        <v>1712</v>
      </c>
      <c r="F44" s="284" t="s">
        <v>1648</v>
      </c>
      <c r="G44" s="285">
        <v>90</v>
      </c>
      <c r="H44" s="315" t="str">
        <f t="shared" si="0"/>
        <v>X SẮC</v>
      </c>
      <c r="I44" s="285">
        <v>90</v>
      </c>
      <c r="J44" s="315" t="str">
        <f t="shared" si="0"/>
        <v>X SẮC</v>
      </c>
      <c r="K44" s="285">
        <f t="shared" si="1"/>
        <v>90</v>
      </c>
      <c r="L44" s="315" t="str">
        <f t="shared" si="0"/>
        <v>X SẮC</v>
      </c>
      <c r="M44" s="286"/>
      <c r="N44" s="249"/>
      <c r="O44" s="250"/>
      <c r="P44" s="251"/>
      <c r="Q44" s="36"/>
      <c r="R44" s="39"/>
      <c r="S44" s="252"/>
    </row>
    <row r="45" spans="1:19" ht="19.5" customHeight="1">
      <c r="A45" s="280">
        <v>35</v>
      </c>
      <c r="B45" s="304">
        <v>1821413856</v>
      </c>
      <c r="C45" s="281" t="s">
        <v>1713</v>
      </c>
      <c r="D45" s="282" t="s">
        <v>1333</v>
      </c>
      <c r="E45" s="283" t="s">
        <v>1714</v>
      </c>
      <c r="F45" s="284" t="s">
        <v>1648</v>
      </c>
      <c r="G45" s="285">
        <v>75</v>
      </c>
      <c r="H45" s="315" t="str">
        <f t="shared" si="0"/>
        <v>KHÁ</v>
      </c>
      <c r="I45" s="285">
        <v>90</v>
      </c>
      <c r="J45" s="315" t="str">
        <f t="shared" si="0"/>
        <v>X SẮC</v>
      </c>
      <c r="K45" s="285">
        <f t="shared" si="1"/>
        <v>82.5</v>
      </c>
      <c r="L45" s="315" t="str">
        <f t="shared" si="0"/>
        <v>TỐT</v>
      </c>
      <c r="M45" s="286"/>
      <c r="N45" s="253"/>
      <c r="O45" s="252"/>
      <c r="P45" s="254"/>
      <c r="Q45" s="36"/>
      <c r="R45" s="39"/>
      <c r="S45" s="252"/>
    </row>
    <row r="46" spans="1:19" ht="19.5" customHeight="1">
      <c r="A46" s="280">
        <v>36</v>
      </c>
      <c r="B46" s="304">
        <v>1821413857</v>
      </c>
      <c r="C46" s="281" t="s">
        <v>1715</v>
      </c>
      <c r="D46" s="282" t="s">
        <v>1396</v>
      </c>
      <c r="E46" s="283" t="s">
        <v>1716</v>
      </c>
      <c r="F46" s="284" t="s">
        <v>1648</v>
      </c>
      <c r="G46" s="285">
        <v>85</v>
      </c>
      <c r="H46" s="315" t="str">
        <f t="shared" si="0"/>
        <v>TỐT</v>
      </c>
      <c r="I46" s="285">
        <v>80</v>
      </c>
      <c r="J46" s="315" t="str">
        <f t="shared" si="0"/>
        <v>TỐT</v>
      </c>
      <c r="K46" s="285">
        <f t="shared" si="1"/>
        <v>82.5</v>
      </c>
      <c r="L46" s="315" t="str">
        <f t="shared" si="0"/>
        <v>TỐT</v>
      </c>
      <c r="M46" s="286"/>
      <c r="N46" s="253"/>
      <c r="O46" s="252"/>
      <c r="P46" s="254"/>
      <c r="Q46" s="36"/>
      <c r="R46" s="39"/>
      <c r="S46" s="252"/>
    </row>
    <row r="47" spans="1:19" ht="19.5" customHeight="1">
      <c r="A47" s="280">
        <v>37</v>
      </c>
      <c r="B47" s="304">
        <v>1821414109</v>
      </c>
      <c r="C47" s="281" t="s">
        <v>1355</v>
      </c>
      <c r="D47" s="282" t="s">
        <v>1717</v>
      </c>
      <c r="E47" s="283" t="s">
        <v>1718</v>
      </c>
      <c r="F47" s="284" t="s">
        <v>1648</v>
      </c>
      <c r="G47" s="285">
        <v>80</v>
      </c>
      <c r="H47" s="315" t="str">
        <f t="shared" si="0"/>
        <v>TỐT</v>
      </c>
      <c r="I47" s="285">
        <v>70</v>
      </c>
      <c r="J47" s="315" t="str">
        <f t="shared" si="0"/>
        <v>KHÁ</v>
      </c>
      <c r="K47" s="285">
        <f t="shared" si="1"/>
        <v>75</v>
      </c>
      <c r="L47" s="315" t="str">
        <f t="shared" si="0"/>
        <v>KHÁ</v>
      </c>
      <c r="M47" s="286"/>
      <c r="N47" s="249"/>
      <c r="O47" s="250"/>
      <c r="P47" s="251"/>
      <c r="Q47" s="36"/>
      <c r="R47" s="39"/>
      <c r="S47" s="252"/>
    </row>
    <row r="48" spans="1:19" ht="19.5" customHeight="1">
      <c r="A48" s="280">
        <v>38</v>
      </c>
      <c r="B48" s="304">
        <v>1821414112</v>
      </c>
      <c r="C48" s="281" t="s">
        <v>1719</v>
      </c>
      <c r="D48" s="282" t="s">
        <v>1484</v>
      </c>
      <c r="E48" s="283" t="s">
        <v>1505</v>
      </c>
      <c r="F48" s="284" t="s">
        <v>1648</v>
      </c>
      <c r="G48" s="285">
        <v>75</v>
      </c>
      <c r="H48" s="315" t="str">
        <f t="shared" si="0"/>
        <v>KHÁ</v>
      </c>
      <c r="I48" s="285">
        <v>80</v>
      </c>
      <c r="J48" s="315" t="str">
        <f t="shared" si="0"/>
        <v>TỐT</v>
      </c>
      <c r="K48" s="285">
        <f t="shared" si="1"/>
        <v>77.5</v>
      </c>
      <c r="L48" s="315" t="str">
        <f t="shared" si="0"/>
        <v>KHÁ</v>
      </c>
      <c r="M48" s="286"/>
      <c r="N48" s="253"/>
      <c r="O48" s="252"/>
      <c r="P48" s="254"/>
      <c r="Q48" s="36"/>
      <c r="R48" s="39"/>
      <c r="S48" s="252"/>
    </row>
    <row r="49" spans="1:19" ht="19.5" customHeight="1">
      <c r="A49" s="280">
        <v>39</v>
      </c>
      <c r="B49" s="304">
        <v>1821414115</v>
      </c>
      <c r="C49" s="281" t="s">
        <v>1720</v>
      </c>
      <c r="D49" s="282" t="s">
        <v>1312</v>
      </c>
      <c r="E49" s="283" t="s">
        <v>1322</v>
      </c>
      <c r="F49" s="284" t="s">
        <v>1648</v>
      </c>
      <c r="G49" s="285">
        <v>75</v>
      </c>
      <c r="H49" s="315" t="str">
        <f t="shared" si="0"/>
        <v>KHÁ</v>
      </c>
      <c r="I49" s="285">
        <v>65</v>
      </c>
      <c r="J49" s="315" t="str">
        <f t="shared" si="0"/>
        <v>TB KHÁ</v>
      </c>
      <c r="K49" s="285">
        <f t="shared" si="1"/>
        <v>70</v>
      </c>
      <c r="L49" s="315" t="str">
        <f t="shared" si="0"/>
        <v>KHÁ</v>
      </c>
      <c r="M49" s="286"/>
      <c r="N49" s="253"/>
      <c r="O49" s="252"/>
      <c r="P49" s="254"/>
      <c r="Q49" s="36"/>
      <c r="R49" s="39"/>
      <c r="S49" s="252"/>
    </row>
    <row r="50" spans="1:19" ht="19.5" customHeight="1">
      <c r="A50" s="280">
        <v>40</v>
      </c>
      <c r="B50" s="304">
        <v>1821414117</v>
      </c>
      <c r="C50" s="281" t="s">
        <v>1721</v>
      </c>
      <c r="D50" s="282" t="s">
        <v>1396</v>
      </c>
      <c r="E50" s="283" t="s">
        <v>1722</v>
      </c>
      <c r="F50" s="284" t="s">
        <v>1648</v>
      </c>
      <c r="G50" s="285">
        <v>80</v>
      </c>
      <c r="H50" s="315" t="str">
        <f t="shared" si="0"/>
        <v>TỐT</v>
      </c>
      <c r="I50" s="285">
        <v>95</v>
      </c>
      <c r="J50" s="315" t="str">
        <f t="shared" si="0"/>
        <v>X SẮC</v>
      </c>
      <c r="K50" s="285">
        <f t="shared" si="1"/>
        <v>87.5</v>
      </c>
      <c r="L50" s="315" t="str">
        <f t="shared" si="0"/>
        <v>TỐT</v>
      </c>
      <c r="M50" s="286"/>
      <c r="N50" s="253"/>
      <c r="O50" s="252"/>
      <c r="P50" s="254"/>
      <c r="Q50" s="36"/>
      <c r="R50" s="39"/>
      <c r="S50" s="252"/>
    </row>
    <row r="51" spans="1:19" ht="19.5" customHeight="1">
      <c r="A51" s="280">
        <v>41</v>
      </c>
      <c r="B51" s="304">
        <v>1821414118</v>
      </c>
      <c r="C51" s="281" t="s">
        <v>1723</v>
      </c>
      <c r="D51" s="282" t="s">
        <v>1513</v>
      </c>
      <c r="E51" s="283" t="s">
        <v>1724</v>
      </c>
      <c r="F51" s="284" t="s">
        <v>1648</v>
      </c>
      <c r="G51" s="285">
        <v>85</v>
      </c>
      <c r="H51" s="315" t="str">
        <f t="shared" si="0"/>
        <v>TỐT</v>
      </c>
      <c r="I51" s="285">
        <v>95</v>
      </c>
      <c r="J51" s="315" t="str">
        <f t="shared" si="0"/>
        <v>X SẮC</v>
      </c>
      <c r="K51" s="285">
        <f t="shared" si="1"/>
        <v>90</v>
      </c>
      <c r="L51" s="315" t="str">
        <f t="shared" si="0"/>
        <v>X SẮC</v>
      </c>
      <c r="M51" s="286"/>
      <c r="N51" s="249"/>
      <c r="O51" s="250"/>
      <c r="P51" s="251"/>
      <c r="Q51" s="36"/>
      <c r="R51" s="39"/>
      <c r="S51" s="252"/>
    </row>
    <row r="52" spans="1:19" ht="19.5" customHeight="1">
      <c r="A52" s="280">
        <v>42</v>
      </c>
      <c r="B52" s="304">
        <v>1821414119</v>
      </c>
      <c r="C52" s="281" t="s">
        <v>1533</v>
      </c>
      <c r="D52" s="282" t="s">
        <v>1704</v>
      </c>
      <c r="E52" s="283" t="s">
        <v>1725</v>
      </c>
      <c r="F52" s="284" t="s">
        <v>1648</v>
      </c>
      <c r="G52" s="285">
        <v>70</v>
      </c>
      <c r="H52" s="315" t="str">
        <f t="shared" si="0"/>
        <v>KHÁ</v>
      </c>
      <c r="I52" s="285">
        <v>70</v>
      </c>
      <c r="J52" s="315" t="str">
        <f t="shared" si="0"/>
        <v>KHÁ</v>
      </c>
      <c r="K52" s="285">
        <f t="shared" si="1"/>
        <v>70</v>
      </c>
      <c r="L52" s="315" t="str">
        <f t="shared" si="0"/>
        <v>KHÁ</v>
      </c>
      <c r="M52" s="286"/>
      <c r="N52" s="249"/>
      <c r="O52" s="250"/>
      <c r="P52" s="251"/>
      <c r="Q52" s="36"/>
      <c r="R52" s="39"/>
      <c r="S52" s="252"/>
    </row>
    <row r="53" spans="1:19" ht="19.5" customHeight="1">
      <c r="A53" s="280">
        <v>43</v>
      </c>
      <c r="B53" s="304">
        <v>1821414122</v>
      </c>
      <c r="C53" s="281" t="s">
        <v>1435</v>
      </c>
      <c r="D53" s="282" t="s">
        <v>1428</v>
      </c>
      <c r="E53" s="283" t="s">
        <v>1672</v>
      </c>
      <c r="F53" s="284" t="s">
        <v>1648</v>
      </c>
      <c r="G53" s="285">
        <v>75</v>
      </c>
      <c r="H53" s="315" t="str">
        <f t="shared" si="0"/>
        <v>KHÁ</v>
      </c>
      <c r="I53" s="285">
        <v>80</v>
      </c>
      <c r="J53" s="315" t="str">
        <f t="shared" si="0"/>
        <v>TỐT</v>
      </c>
      <c r="K53" s="285">
        <f t="shared" si="1"/>
        <v>77.5</v>
      </c>
      <c r="L53" s="315" t="str">
        <f t="shared" si="0"/>
        <v>KHÁ</v>
      </c>
      <c r="M53" s="286"/>
      <c r="N53" s="253"/>
      <c r="O53" s="252"/>
      <c r="P53" s="254"/>
      <c r="Q53" s="36"/>
      <c r="R53" s="39"/>
      <c r="S53" s="252"/>
    </row>
    <row r="54" spans="1:19" ht="19.5" customHeight="1">
      <c r="A54" s="280">
        <v>44</v>
      </c>
      <c r="B54" s="304">
        <v>1821415665</v>
      </c>
      <c r="C54" s="281" t="s">
        <v>1470</v>
      </c>
      <c r="D54" s="282" t="s">
        <v>1727</v>
      </c>
      <c r="E54" s="283" t="s">
        <v>1728</v>
      </c>
      <c r="F54" s="284" t="s">
        <v>1648</v>
      </c>
      <c r="G54" s="285">
        <v>70</v>
      </c>
      <c r="H54" s="315" t="str">
        <f t="shared" si="0"/>
        <v>KHÁ</v>
      </c>
      <c r="I54" s="285">
        <v>70</v>
      </c>
      <c r="J54" s="315" t="str">
        <f t="shared" si="0"/>
        <v>KHÁ</v>
      </c>
      <c r="K54" s="285">
        <f t="shared" si="1"/>
        <v>70</v>
      </c>
      <c r="L54" s="315" t="str">
        <f t="shared" si="0"/>
        <v>KHÁ</v>
      </c>
      <c r="M54" s="286"/>
      <c r="N54" s="255"/>
      <c r="O54" s="250"/>
      <c r="P54" s="251"/>
      <c r="Q54" s="42"/>
      <c r="R54" s="39"/>
      <c r="S54" s="252"/>
    </row>
    <row r="55" spans="1:19" ht="19.5" customHeight="1">
      <c r="A55" s="280">
        <v>45</v>
      </c>
      <c r="B55" s="304">
        <v>1821416542</v>
      </c>
      <c r="C55" s="281" t="s">
        <v>1560</v>
      </c>
      <c r="D55" s="282" t="s">
        <v>1729</v>
      </c>
      <c r="E55" s="283" t="s">
        <v>1434</v>
      </c>
      <c r="F55" s="284" t="s">
        <v>1648</v>
      </c>
      <c r="G55" s="285">
        <v>75</v>
      </c>
      <c r="H55" s="315" t="str">
        <f t="shared" si="0"/>
        <v>KHÁ</v>
      </c>
      <c r="I55" s="285">
        <v>70</v>
      </c>
      <c r="J55" s="315" t="str">
        <f t="shared" si="0"/>
        <v>KHÁ</v>
      </c>
      <c r="K55" s="285">
        <f t="shared" si="1"/>
        <v>72.5</v>
      </c>
      <c r="L55" s="315" t="str">
        <f t="shared" si="0"/>
        <v>KHÁ</v>
      </c>
      <c r="M55" s="286"/>
      <c r="N55" s="255"/>
      <c r="O55" s="250"/>
      <c r="P55" s="251"/>
      <c r="Q55" s="36"/>
      <c r="R55" s="39"/>
      <c r="S55" s="252"/>
    </row>
    <row r="56" spans="1:15" ht="19.5" customHeight="1">
      <c r="A56" s="280">
        <v>46</v>
      </c>
      <c r="B56" s="305">
        <v>1821411955</v>
      </c>
      <c r="C56" s="287" t="s">
        <v>1809</v>
      </c>
      <c r="D56" s="288" t="s">
        <v>505</v>
      </c>
      <c r="E56" s="283">
        <v>34335</v>
      </c>
      <c r="F56" s="284" t="s">
        <v>1732</v>
      </c>
      <c r="G56" s="285">
        <v>0</v>
      </c>
      <c r="H56" s="315" t="str">
        <f t="shared" si="0"/>
        <v>KÉM</v>
      </c>
      <c r="I56" s="285">
        <v>0</v>
      </c>
      <c r="J56" s="315" t="str">
        <f t="shared" si="0"/>
        <v>KÉM</v>
      </c>
      <c r="K56" s="285">
        <f t="shared" si="1"/>
        <v>0</v>
      </c>
      <c r="L56" s="315" t="str">
        <f t="shared" si="0"/>
        <v>KÉM</v>
      </c>
      <c r="M56" s="286"/>
      <c r="O56" s="2" t="s">
        <v>2469</v>
      </c>
    </row>
    <row r="57" spans="1:13" ht="19.5" customHeight="1">
      <c r="A57" s="280">
        <v>47</v>
      </c>
      <c r="B57" s="304">
        <v>1821414134</v>
      </c>
      <c r="C57" s="281" t="s">
        <v>1770</v>
      </c>
      <c r="D57" s="282" t="s">
        <v>1771</v>
      </c>
      <c r="E57" s="283" t="s">
        <v>1761</v>
      </c>
      <c r="F57" s="284" t="s">
        <v>1732</v>
      </c>
      <c r="G57" s="285">
        <v>68</v>
      </c>
      <c r="H57" s="315" t="str">
        <f t="shared" si="0"/>
        <v>TB KHÁ</v>
      </c>
      <c r="I57" s="285">
        <v>0</v>
      </c>
      <c r="J57" s="315" t="str">
        <f t="shared" si="0"/>
        <v>KÉM</v>
      </c>
      <c r="K57" s="285">
        <f t="shared" si="1"/>
        <v>34</v>
      </c>
      <c r="L57" s="315" t="str">
        <f t="shared" si="0"/>
        <v>KÉM</v>
      </c>
      <c r="M57" s="286"/>
    </row>
    <row r="58" spans="1:13" ht="19.5" customHeight="1">
      <c r="A58" s="280">
        <v>48</v>
      </c>
      <c r="B58" s="304">
        <v>1820414114</v>
      </c>
      <c r="C58" s="281" t="s">
        <v>1742</v>
      </c>
      <c r="D58" s="282" t="s">
        <v>1540</v>
      </c>
      <c r="E58" s="283" t="s">
        <v>1743</v>
      </c>
      <c r="F58" s="284" t="s">
        <v>1732</v>
      </c>
      <c r="G58" s="285">
        <v>95</v>
      </c>
      <c r="H58" s="315" t="str">
        <f t="shared" si="0"/>
        <v>X SẮC</v>
      </c>
      <c r="I58" s="285">
        <v>85</v>
      </c>
      <c r="J58" s="315" t="str">
        <f t="shared" si="0"/>
        <v>TỐT</v>
      </c>
      <c r="K58" s="285">
        <f t="shared" si="1"/>
        <v>90</v>
      </c>
      <c r="L58" s="315" t="str">
        <f t="shared" si="0"/>
        <v>X SẮC</v>
      </c>
      <c r="M58" s="286"/>
    </row>
    <row r="59" spans="1:13" ht="19.5" customHeight="1">
      <c r="A59" s="280">
        <v>49</v>
      </c>
      <c r="B59" s="304">
        <v>1820414126</v>
      </c>
      <c r="C59" s="281" t="s">
        <v>1749</v>
      </c>
      <c r="D59" s="282" t="s">
        <v>1540</v>
      </c>
      <c r="E59" s="283" t="s">
        <v>1750</v>
      </c>
      <c r="F59" s="284" t="s">
        <v>1732</v>
      </c>
      <c r="G59" s="285">
        <v>95</v>
      </c>
      <c r="H59" s="315" t="str">
        <f t="shared" si="0"/>
        <v>X SẮC</v>
      </c>
      <c r="I59" s="295">
        <v>95</v>
      </c>
      <c r="J59" s="315" t="str">
        <f t="shared" si="0"/>
        <v>X SẮC</v>
      </c>
      <c r="K59" s="285">
        <f t="shared" si="1"/>
        <v>95</v>
      </c>
      <c r="L59" s="315" t="str">
        <f t="shared" si="0"/>
        <v>X SẮC</v>
      </c>
      <c r="M59" s="286"/>
    </row>
    <row r="60" spans="1:13" ht="19.5" customHeight="1">
      <c r="A60" s="280">
        <v>50</v>
      </c>
      <c r="B60" s="304">
        <v>1821414779</v>
      </c>
      <c r="C60" s="281" t="s">
        <v>1781</v>
      </c>
      <c r="D60" s="282" t="s">
        <v>1540</v>
      </c>
      <c r="E60" s="283" t="s">
        <v>1334</v>
      </c>
      <c r="F60" s="284" t="s">
        <v>1732</v>
      </c>
      <c r="G60" s="285">
        <v>72</v>
      </c>
      <c r="H60" s="315" t="str">
        <f t="shared" si="0"/>
        <v>KHÁ</v>
      </c>
      <c r="I60" s="285">
        <v>85</v>
      </c>
      <c r="J60" s="315" t="str">
        <f t="shared" si="0"/>
        <v>TỐT</v>
      </c>
      <c r="K60" s="285">
        <f t="shared" si="1"/>
        <v>78.5</v>
      </c>
      <c r="L60" s="315" t="str">
        <f t="shared" si="0"/>
        <v>KHÁ</v>
      </c>
      <c r="M60" s="286"/>
    </row>
    <row r="61" spans="1:13" ht="19.5" customHeight="1">
      <c r="A61" s="280">
        <v>51</v>
      </c>
      <c r="B61" s="304">
        <v>1820413851</v>
      </c>
      <c r="C61" s="281" t="s">
        <v>1730</v>
      </c>
      <c r="D61" s="282" t="s">
        <v>1731</v>
      </c>
      <c r="E61" s="283" t="s">
        <v>1548</v>
      </c>
      <c r="F61" s="284" t="s">
        <v>1732</v>
      </c>
      <c r="G61" s="285">
        <v>86</v>
      </c>
      <c r="H61" s="315" t="str">
        <f t="shared" si="0"/>
        <v>TỐT</v>
      </c>
      <c r="I61" s="285">
        <v>84</v>
      </c>
      <c r="J61" s="315" t="str">
        <f t="shared" si="0"/>
        <v>TỐT</v>
      </c>
      <c r="K61" s="285">
        <f t="shared" si="1"/>
        <v>85</v>
      </c>
      <c r="L61" s="315" t="str">
        <f t="shared" si="0"/>
        <v>TỐT</v>
      </c>
      <c r="M61" s="286"/>
    </row>
    <row r="62" spans="1:13" ht="19.5" customHeight="1">
      <c r="A62" s="280">
        <v>52</v>
      </c>
      <c r="B62" s="304">
        <v>1821414136</v>
      </c>
      <c r="C62" s="281" t="s">
        <v>1772</v>
      </c>
      <c r="D62" s="282" t="s">
        <v>1651</v>
      </c>
      <c r="E62" s="283" t="s">
        <v>547</v>
      </c>
      <c r="F62" s="284" t="s">
        <v>1732</v>
      </c>
      <c r="G62" s="285">
        <v>83</v>
      </c>
      <c r="H62" s="315" t="str">
        <f t="shared" si="0"/>
        <v>TỐT</v>
      </c>
      <c r="I62" s="285">
        <v>0</v>
      </c>
      <c r="J62" s="315" t="str">
        <f t="shared" si="0"/>
        <v>KÉM</v>
      </c>
      <c r="K62" s="285">
        <f t="shared" si="1"/>
        <v>41.5</v>
      </c>
      <c r="L62" s="315" t="str">
        <f t="shared" si="0"/>
        <v>YẾU</v>
      </c>
      <c r="M62" s="286" t="s">
        <v>1954</v>
      </c>
    </row>
    <row r="63" spans="1:13" ht="19.5" customHeight="1">
      <c r="A63" s="280">
        <v>53</v>
      </c>
      <c r="B63" s="304">
        <v>1821414125</v>
      </c>
      <c r="C63" s="281" t="s">
        <v>1759</v>
      </c>
      <c r="D63" s="282" t="s">
        <v>1760</v>
      </c>
      <c r="E63" s="283" t="s">
        <v>1502</v>
      </c>
      <c r="F63" s="284" t="s">
        <v>1732</v>
      </c>
      <c r="G63" s="285">
        <v>88</v>
      </c>
      <c r="H63" s="315" t="str">
        <f t="shared" si="0"/>
        <v>TỐT</v>
      </c>
      <c r="I63" s="285">
        <v>86</v>
      </c>
      <c r="J63" s="315" t="str">
        <f t="shared" si="0"/>
        <v>TỐT</v>
      </c>
      <c r="K63" s="285">
        <f t="shared" si="1"/>
        <v>87</v>
      </c>
      <c r="L63" s="315" t="str">
        <f t="shared" si="0"/>
        <v>TỐT</v>
      </c>
      <c r="M63" s="286"/>
    </row>
    <row r="64" spans="1:13" ht="19.5" customHeight="1">
      <c r="A64" s="280">
        <v>54</v>
      </c>
      <c r="B64" s="304">
        <v>1821414123</v>
      </c>
      <c r="C64" s="281" t="s">
        <v>1754</v>
      </c>
      <c r="D64" s="282" t="s">
        <v>1527</v>
      </c>
      <c r="E64" s="283" t="s">
        <v>1755</v>
      </c>
      <c r="F64" s="284" t="s">
        <v>1732</v>
      </c>
      <c r="G64" s="285">
        <v>98</v>
      </c>
      <c r="H64" s="315" t="str">
        <f t="shared" si="0"/>
        <v>X SẮC</v>
      </c>
      <c r="I64" s="285">
        <v>99</v>
      </c>
      <c r="J64" s="315" t="str">
        <f t="shared" si="0"/>
        <v>X SẮC</v>
      </c>
      <c r="K64" s="285">
        <f t="shared" si="1"/>
        <v>98.5</v>
      </c>
      <c r="L64" s="315" t="str">
        <f t="shared" si="0"/>
        <v>X SẮC</v>
      </c>
      <c r="M64" s="286"/>
    </row>
    <row r="65" spans="1:13" ht="19.5" customHeight="1">
      <c r="A65" s="280">
        <v>55</v>
      </c>
      <c r="B65" s="304">
        <v>1820415235</v>
      </c>
      <c r="C65" s="281" t="s">
        <v>1823</v>
      </c>
      <c r="D65" s="282" t="s">
        <v>1480</v>
      </c>
      <c r="E65" s="283" t="s">
        <v>1441</v>
      </c>
      <c r="F65" s="284" t="s">
        <v>1812</v>
      </c>
      <c r="G65" s="285">
        <v>80</v>
      </c>
      <c r="H65" s="315" t="str">
        <f t="shared" si="0"/>
        <v>TỐT</v>
      </c>
      <c r="I65" s="285">
        <v>0</v>
      </c>
      <c r="J65" s="315" t="str">
        <f t="shared" si="0"/>
        <v>KÉM</v>
      </c>
      <c r="K65" s="285">
        <f t="shared" si="1"/>
        <v>40</v>
      </c>
      <c r="L65" s="315" t="str">
        <f t="shared" si="0"/>
        <v>YẾU</v>
      </c>
      <c r="M65" s="286"/>
    </row>
    <row r="66" spans="1:13" ht="19.5" customHeight="1">
      <c r="A66" s="280">
        <v>56</v>
      </c>
      <c r="B66" s="304">
        <v>1820414110</v>
      </c>
      <c r="C66" s="281" t="s">
        <v>1736</v>
      </c>
      <c r="D66" s="282" t="s">
        <v>1737</v>
      </c>
      <c r="E66" s="283" t="s">
        <v>1738</v>
      </c>
      <c r="F66" s="284" t="s">
        <v>1732</v>
      </c>
      <c r="G66" s="285">
        <v>80</v>
      </c>
      <c r="H66" s="315" t="str">
        <f t="shared" si="0"/>
        <v>TỐT</v>
      </c>
      <c r="I66" s="295">
        <v>85</v>
      </c>
      <c r="J66" s="315" t="str">
        <f t="shared" si="0"/>
        <v>TỐT</v>
      </c>
      <c r="K66" s="285">
        <f t="shared" si="1"/>
        <v>82.5</v>
      </c>
      <c r="L66" s="315" t="str">
        <f t="shared" si="0"/>
        <v>TỐT</v>
      </c>
      <c r="M66" s="286"/>
    </row>
    <row r="67" spans="1:13" ht="19.5" customHeight="1">
      <c r="A67" s="280">
        <v>57</v>
      </c>
      <c r="B67" s="304">
        <v>1821414775</v>
      </c>
      <c r="C67" s="281" t="s">
        <v>1778</v>
      </c>
      <c r="D67" s="282" t="s">
        <v>1457</v>
      </c>
      <c r="E67" s="283" t="s">
        <v>940</v>
      </c>
      <c r="F67" s="284" t="s">
        <v>1732</v>
      </c>
      <c r="G67" s="285">
        <v>76</v>
      </c>
      <c r="H67" s="315" t="str">
        <f t="shared" si="0"/>
        <v>KHÁ</v>
      </c>
      <c r="I67" s="295">
        <v>80</v>
      </c>
      <c r="J67" s="315" t="str">
        <f t="shared" si="0"/>
        <v>TỐT</v>
      </c>
      <c r="K67" s="285">
        <f t="shared" si="1"/>
        <v>78</v>
      </c>
      <c r="L67" s="315" t="str">
        <f t="shared" si="0"/>
        <v>KHÁ</v>
      </c>
      <c r="M67" s="286"/>
    </row>
    <row r="68" spans="1:13" ht="19.5" customHeight="1">
      <c r="A68" s="280">
        <v>58</v>
      </c>
      <c r="B68" s="304">
        <v>1821414786</v>
      </c>
      <c r="C68" s="281" t="s">
        <v>1791</v>
      </c>
      <c r="D68" s="282" t="s">
        <v>1443</v>
      </c>
      <c r="E68" s="283" t="s">
        <v>1792</v>
      </c>
      <c r="F68" s="284" t="s">
        <v>1732</v>
      </c>
      <c r="G68" s="285">
        <v>60</v>
      </c>
      <c r="H68" s="315" t="str">
        <f t="shared" si="0"/>
        <v>TB KHÁ</v>
      </c>
      <c r="I68" s="285">
        <v>0</v>
      </c>
      <c r="J68" s="315" t="str">
        <f t="shared" si="0"/>
        <v>KÉM</v>
      </c>
      <c r="K68" s="285">
        <f t="shared" si="1"/>
        <v>30</v>
      </c>
      <c r="L68" s="315" t="str">
        <f t="shared" si="0"/>
        <v>KÉM</v>
      </c>
      <c r="M68" s="286" t="s">
        <v>1954</v>
      </c>
    </row>
    <row r="69" spans="1:13" ht="19.5" customHeight="1">
      <c r="A69" s="280">
        <v>59</v>
      </c>
      <c r="B69" s="304">
        <v>1821414783</v>
      </c>
      <c r="C69" s="281" t="s">
        <v>1786</v>
      </c>
      <c r="D69" s="282" t="s">
        <v>1787</v>
      </c>
      <c r="E69" s="283" t="s">
        <v>1788</v>
      </c>
      <c r="F69" s="284" t="s">
        <v>1732</v>
      </c>
      <c r="G69" s="285">
        <v>80</v>
      </c>
      <c r="H69" s="315" t="str">
        <f t="shared" si="0"/>
        <v>TỐT</v>
      </c>
      <c r="I69" s="285">
        <v>0</v>
      </c>
      <c r="J69" s="315" t="str">
        <f t="shared" si="0"/>
        <v>KÉM</v>
      </c>
      <c r="K69" s="285">
        <f t="shared" si="1"/>
        <v>40</v>
      </c>
      <c r="L69" s="315" t="str">
        <f t="shared" si="0"/>
        <v>YẾU</v>
      </c>
      <c r="M69" s="286"/>
    </row>
    <row r="70" spans="1:13" ht="19.5" customHeight="1">
      <c r="A70" s="280">
        <v>60</v>
      </c>
      <c r="B70" s="304">
        <v>1821414132</v>
      </c>
      <c r="C70" s="281" t="s">
        <v>1766</v>
      </c>
      <c r="D70" s="282" t="s">
        <v>1428</v>
      </c>
      <c r="E70" s="283" t="s">
        <v>1564</v>
      </c>
      <c r="F70" s="284" t="s">
        <v>1732</v>
      </c>
      <c r="G70" s="285">
        <v>77</v>
      </c>
      <c r="H70" s="315" t="str">
        <f t="shared" si="0"/>
        <v>KHÁ</v>
      </c>
      <c r="I70" s="285">
        <v>0</v>
      </c>
      <c r="J70" s="315" t="str">
        <f t="shared" si="0"/>
        <v>KÉM</v>
      </c>
      <c r="K70" s="285">
        <f t="shared" si="1"/>
        <v>38.5</v>
      </c>
      <c r="L70" s="315" t="str">
        <f t="shared" si="0"/>
        <v>KÉM</v>
      </c>
      <c r="M70" s="286"/>
    </row>
    <row r="71" spans="1:13" ht="19.5" customHeight="1">
      <c r="A71" s="280">
        <v>61</v>
      </c>
      <c r="B71" s="304">
        <v>1821414776</v>
      </c>
      <c r="C71" s="281" t="s">
        <v>1779</v>
      </c>
      <c r="D71" s="282" t="s">
        <v>1780</v>
      </c>
      <c r="E71" s="283" t="s">
        <v>1502</v>
      </c>
      <c r="F71" s="284" t="s">
        <v>1732</v>
      </c>
      <c r="G71" s="285">
        <v>85</v>
      </c>
      <c r="H71" s="315" t="str">
        <f t="shared" si="0"/>
        <v>TỐT</v>
      </c>
      <c r="I71" s="285">
        <v>0</v>
      </c>
      <c r="J71" s="315" t="str">
        <f t="shared" si="0"/>
        <v>KÉM</v>
      </c>
      <c r="K71" s="285">
        <f t="shared" si="1"/>
        <v>42.5</v>
      </c>
      <c r="L71" s="315" t="str">
        <f t="shared" si="0"/>
        <v>YẾU</v>
      </c>
      <c r="M71" s="286"/>
    </row>
    <row r="72" spans="1:13" ht="19.5" customHeight="1">
      <c r="A72" s="280">
        <v>62</v>
      </c>
      <c r="B72" s="304">
        <v>1821414133</v>
      </c>
      <c r="C72" s="281" t="s">
        <v>1767</v>
      </c>
      <c r="D72" s="282" t="s">
        <v>1768</v>
      </c>
      <c r="E72" s="283" t="s">
        <v>1769</v>
      </c>
      <c r="F72" s="284" t="s">
        <v>1732</v>
      </c>
      <c r="G72" s="285">
        <v>83</v>
      </c>
      <c r="H72" s="315" t="str">
        <f t="shared" si="0"/>
        <v>TỐT</v>
      </c>
      <c r="I72" s="285">
        <v>84</v>
      </c>
      <c r="J72" s="315" t="str">
        <f t="shared" si="0"/>
        <v>TỐT</v>
      </c>
      <c r="K72" s="285">
        <f t="shared" si="1"/>
        <v>83.5</v>
      </c>
      <c r="L72" s="315" t="str">
        <f t="shared" si="0"/>
        <v>TỐT</v>
      </c>
      <c r="M72" s="286"/>
    </row>
    <row r="73" spans="1:13" ht="19.5" customHeight="1">
      <c r="A73" s="280">
        <v>63</v>
      </c>
      <c r="B73" s="304">
        <v>1821414131</v>
      </c>
      <c r="C73" s="281" t="s">
        <v>1764</v>
      </c>
      <c r="D73" s="282" t="s">
        <v>1765</v>
      </c>
      <c r="E73" s="283" t="s">
        <v>1582</v>
      </c>
      <c r="F73" s="284" t="s">
        <v>1732</v>
      </c>
      <c r="G73" s="285">
        <v>95</v>
      </c>
      <c r="H73" s="315" t="str">
        <f t="shared" si="0"/>
        <v>X SẮC</v>
      </c>
      <c r="I73" s="285">
        <v>91</v>
      </c>
      <c r="J73" s="315" t="str">
        <f t="shared" si="0"/>
        <v>X SẮC</v>
      </c>
      <c r="K73" s="285">
        <f t="shared" si="1"/>
        <v>93</v>
      </c>
      <c r="L73" s="315" t="str">
        <f t="shared" si="0"/>
        <v>X SẮC</v>
      </c>
      <c r="M73" s="286"/>
    </row>
    <row r="74" spans="1:13" ht="19.5" customHeight="1">
      <c r="A74" s="280">
        <v>64</v>
      </c>
      <c r="B74" s="304">
        <v>1821414129</v>
      </c>
      <c r="C74" s="281" t="s">
        <v>1762</v>
      </c>
      <c r="D74" s="282" t="s">
        <v>1763</v>
      </c>
      <c r="E74" s="283" t="s">
        <v>1748</v>
      </c>
      <c r="F74" s="284" t="s">
        <v>1732</v>
      </c>
      <c r="G74" s="285">
        <v>85</v>
      </c>
      <c r="H74" s="315" t="str">
        <f aca="true" t="shared" si="2" ref="H74:H136">IF(G74&gt;=90,"X SẮC",IF(G74&gt;=80,"TỐT",IF(G74&gt;=70,"KHÁ",IF(G74&gt;=60,"TB KHÁ",IF(G74&gt;=50,"T. BÌNH",IF(G74&gt;=40,"YẾU","KÉM"))))))</f>
        <v>TỐT</v>
      </c>
      <c r="I74" s="285">
        <v>88</v>
      </c>
      <c r="J74" s="315" t="str">
        <f aca="true" t="shared" si="3" ref="J74:J137">IF(I74&gt;=90,"X SẮC",IF(I74&gt;=80,"TỐT",IF(I74&gt;=70,"KHÁ",IF(I74&gt;=60,"TB KHÁ",IF(I74&gt;=50,"T. BÌNH",IF(I74&gt;=40,"YẾU","KÉM"))))))</f>
        <v>TỐT</v>
      </c>
      <c r="K74" s="285">
        <f t="shared" si="1"/>
        <v>86.5</v>
      </c>
      <c r="L74" s="315" t="str">
        <f aca="true" t="shared" si="4" ref="L74:L137">IF(K74&gt;=90,"X SẮC",IF(K74&gt;=80,"TỐT",IF(K74&gt;=70,"KHÁ",IF(K74&gt;=60,"TB KHÁ",IF(K74&gt;=50,"T. BÌNH",IF(K74&gt;=40,"YẾU","KÉM"))))))</f>
        <v>TỐT</v>
      </c>
      <c r="M74" s="286"/>
    </row>
    <row r="75" spans="1:13" ht="19.5" customHeight="1">
      <c r="A75" s="280">
        <v>65</v>
      </c>
      <c r="B75" s="304">
        <v>1820414121</v>
      </c>
      <c r="C75" s="281" t="s">
        <v>1747</v>
      </c>
      <c r="D75" s="282" t="s">
        <v>1643</v>
      </c>
      <c r="E75" s="283" t="s">
        <v>1748</v>
      </c>
      <c r="F75" s="284" t="s">
        <v>1732</v>
      </c>
      <c r="G75" s="285">
        <v>88</v>
      </c>
      <c r="H75" s="315" t="str">
        <f t="shared" si="2"/>
        <v>TỐT</v>
      </c>
      <c r="I75" s="285">
        <v>85</v>
      </c>
      <c r="J75" s="315" t="str">
        <f t="shared" si="3"/>
        <v>TỐT</v>
      </c>
      <c r="K75" s="285">
        <f aca="true" t="shared" si="5" ref="K75:K138">(G75+I75)/2</f>
        <v>86.5</v>
      </c>
      <c r="L75" s="315" t="str">
        <f t="shared" si="4"/>
        <v>TỐT</v>
      </c>
      <c r="M75" s="286"/>
    </row>
    <row r="76" spans="1:13" ht="19.5" customHeight="1">
      <c r="A76" s="280">
        <v>66</v>
      </c>
      <c r="B76" s="304">
        <v>1820414082</v>
      </c>
      <c r="C76" s="281" t="s">
        <v>1733</v>
      </c>
      <c r="D76" s="282" t="s">
        <v>1734</v>
      </c>
      <c r="E76" s="283" t="s">
        <v>1735</v>
      </c>
      <c r="F76" s="284" t="s">
        <v>1732</v>
      </c>
      <c r="G76" s="285">
        <v>88</v>
      </c>
      <c r="H76" s="315" t="str">
        <f t="shared" si="2"/>
        <v>TỐT</v>
      </c>
      <c r="I76" s="285">
        <v>89</v>
      </c>
      <c r="J76" s="315" t="str">
        <f t="shared" si="3"/>
        <v>TỐT</v>
      </c>
      <c r="K76" s="285">
        <f t="shared" si="5"/>
        <v>88.5</v>
      </c>
      <c r="L76" s="315" t="str">
        <f t="shared" si="4"/>
        <v>TỐT</v>
      </c>
      <c r="M76" s="286"/>
    </row>
    <row r="77" spans="1:13" ht="19.5" customHeight="1">
      <c r="A77" s="280">
        <v>67</v>
      </c>
      <c r="B77" s="304">
        <v>1821414135</v>
      </c>
      <c r="C77" s="281" t="s">
        <v>1770</v>
      </c>
      <c r="D77" s="282" t="s">
        <v>1420</v>
      </c>
      <c r="E77" s="283" t="s">
        <v>1761</v>
      </c>
      <c r="F77" s="284" t="s">
        <v>1732</v>
      </c>
      <c r="G77" s="285">
        <v>68</v>
      </c>
      <c r="H77" s="315" t="str">
        <f t="shared" si="2"/>
        <v>TB KHÁ</v>
      </c>
      <c r="I77" s="285">
        <v>0</v>
      </c>
      <c r="J77" s="315" t="str">
        <f t="shared" si="3"/>
        <v>KÉM</v>
      </c>
      <c r="K77" s="285">
        <f t="shared" si="5"/>
        <v>34</v>
      </c>
      <c r="L77" s="315" t="str">
        <f t="shared" si="4"/>
        <v>KÉM</v>
      </c>
      <c r="M77" s="286"/>
    </row>
    <row r="78" spans="1:13" ht="19.5" customHeight="1">
      <c r="A78" s="280">
        <v>68</v>
      </c>
      <c r="B78" s="304">
        <v>1820414127</v>
      </c>
      <c r="C78" s="281" t="s">
        <v>1751</v>
      </c>
      <c r="D78" s="282" t="s">
        <v>1423</v>
      </c>
      <c r="E78" s="283" t="s">
        <v>1596</v>
      </c>
      <c r="F78" s="284" t="s">
        <v>1732</v>
      </c>
      <c r="G78" s="285">
        <v>80</v>
      </c>
      <c r="H78" s="315" t="str">
        <f t="shared" si="2"/>
        <v>TỐT</v>
      </c>
      <c r="I78" s="295">
        <v>88</v>
      </c>
      <c r="J78" s="315" t="str">
        <f t="shared" si="3"/>
        <v>TỐT</v>
      </c>
      <c r="K78" s="285">
        <f t="shared" si="5"/>
        <v>84</v>
      </c>
      <c r="L78" s="315" t="str">
        <f t="shared" si="4"/>
        <v>TỐT</v>
      </c>
      <c r="M78" s="286"/>
    </row>
    <row r="79" spans="1:13" ht="19.5" customHeight="1">
      <c r="A79" s="280">
        <v>69</v>
      </c>
      <c r="B79" s="304">
        <v>1820414113</v>
      </c>
      <c r="C79" s="281" t="s">
        <v>1739</v>
      </c>
      <c r="D79" s="282" t="s">
        <v>1740</v>
      </c>
      <c r="E79" s="283" t="s">
        <v>1741</v>
      </c>
      <c r="F79" s="284" t="s">
        <v>1732</v>
      </c>
      <c r="G79" s="285">
        <v>81</v>
      </c>
      <c r="H79" s="315" t="str">
        <f t="shared" si="2"/>
        <v>TỐT</v>
      </c>
      <c r="I79" s="295">
        <v>90</v>
      </c>
      <c r="J79" s="315" t="str">
        <f t="shared" si="3"/>
        <v>X SẮC</v>
      </c>
      <c r="K79" s="285">
        <f t="shared" si="5"/>
        <v>85.5</v>
      </c>
      <c r="L79" s="315" t="str">
        <f t="shared" si="4"/>
        <v>TỐT</v>
      </c>
      <c r="M79" s="286"/>
    </row>
    <row r="80" spans="1:13" ht="19.5" customHeight="1">
      <c r="A80" s="280">
        <v>70</v>
      </c>
      <c r="B80" s="304">
        <v>1821414140</v>
      </c>
      <c r="C80" s="281" t="s">
        <v>1775</v>
      </c>
      <c r="D80" s="282" t="s">
        <v>1304</v>
      </c>
      <c r="E80" s="283" t="s">
        <v>687</v>
      </c>
      <c r="F80" s="284" t="s">
        <v>1732</v>
      </c>
      <c r="G80" s="285">
        <v>80</v>
      </c>
      <c r="H80" s="315" t="str">
        <f t="shared" si="2"/>
        <v>TỐT</v>
      </c>
      <c r="I80" s="295">
        <v>80</v>
      </c>
      <c r="J80" s="315" t="str">
        <f t="shared" si="3"/>
        <v>TỐT</v>
      </c>
      <c r="K80" s="285">
        <f t="shared" si="5"/>
        <v>80</v>
      </c>
      <c r="L80" s="315" t="str">
        <f t="shared" si="4"/>
        <v>TỐT</v>
      </c>
      <c r="M80" s="286"/>
    </row>
    <row r="81" spans="1:13" ht="19.5" customHeight="1">
      <c r="A81" s="280">
        <v>71</v>
      </c>
      <c r="B81" s="304">
        <v>1821415229</v>
      </c>
      <c r="C81" s="281" t="s">
        <v>1805</v>
      </c>
      <c r="D81" s="282" t="s">
        <v>1304</v>
      </c>
      <c r="E81" s="283" t="s">
        <v>1806</v>
      </c>
      <c r="F81" s="284" t="s">
        <v>1732</v>
      </c>
      <c r="G81" s="285">
        <v>76</v>
      </c>
      <c r="H81" s="315" t="str">
        <f t="shared" si="2"/>
        <v>KHÁ</v>
      </c>
      <c r="I81" s="285">
        <v>0</v>
      </c>
      <c r="J81" s="315" t="str">
        <f t="shared" si="3"/>
        <v>KÉM</v>
      </c>
      <c r="K81" s="285">
        <f t="shared" si="5"/>
        <v>38</v>
      </c>
      <c r="L81" s="315" t="str">
        <f t="shared" si="4"/>
        <v>KÉM</v>
      </c>
      <c r="M81" s="286" t="s">
        <v>1954</v>
      </c>
    </row>
    <row r="82" spans="1:13" ht="19.5" customHeight="1">
      <c r="A82" s="280">
        <v>72</v>
      </c>
      <c r="B82" s="304">
        <v>1821415225</v>
      </c>
      <c r="C82" s="281" t="s">
        <v>1797</v>
      </c>
      <c r="D82" s="282" t="s">
        <v>1798</v>
      </c>
      <c r="E82" s="283" t="s">
        <v>1799</v>
      </c>
      <c r="F82" s="284" t="s">
        <v>1732</v>
      </c>
      <c r="G82" s="285">
        <v>75</v>
      </c>
      <c r="H82" s="315" t="str">
        <f t="shared" si="2"/>
        <v>KHÁ</v>
      </c>
      <c r="I82" s="285">
        <v>0</v>
      </c>
      <c r="J82" s="315" t="str">
        <f t="shared" si="3"/>
        <v>KÉM</v>
      </c>
      <c r="K82" s="285">
        <f t="shared" si="5"/>
        <v>37.5</v>
      </c>
      <c r="L82" s="315" t="str">
        <f t="shared" si="4"/>
        <v>KÉM</v>
      </c>
      <c r="M82" s="286"/>
    </row>
    <row r="83" spans="1:13" ht="19.5" customHeight="1">
      <c r="A83" s="280">
        <v>73</v>
      </c>
      <c r="B83" s="304">
        <v>1821414138</v>
      </c>
      <c r="C83" s="281" t="s">
        <v>1773</v>
      </c>
      <c r="D83" s="282" t="s">
        <v>1774</v>
      </c>
      <c r="E83" s="283" t="s">
        <v>1541</v>
      </c>
      <c r="F83" s="284" t="s">
        <v>1732</v>
      </c>
      <c r="G83" s="285">
        <v>78</v>
      </c>
      <c r="H83" s="315" t="str">
        <f t="shared" si="2"/>
        <v>KHÁ</v>
      </c>
      <c r="I83" s="285">
        <v>0</v>
      </c>
      <c r="J83" s="315" t="str">
        <f t="shared" si="3"/>
        <v>KÉM</v>
      </c>
      <c r="K83" s="285">
        <f t="shared" si="5"/>
        <v>39</v>
      </c>
      <c r="L83" s="315" t="str">
        <f t="shared" si="4"/>
        <v>KÉM</v>
      </c>
      <c r="M83" s="286" t="s">
        <v>1954</v>
      </c>
    </row>
    <row r="84" spans="1:13" ht="19.5" customHeight="1">
      <c r="A84" s="280">
        <v>74</v>
      </c>
      <c r="B84" s="304">
        <v>1821415227</v>
      </c>
      <c r="C84" s="281" t="s">
        <v>1800</v>
      </c>
      <c r="D84" s="282" t="s">
        <v>1600</v>
      </c>
      <c r="E84" s="283" t="s">
        <v>1801</v>
      </c>
      <c r="F84" s="284" t="s">
        <v>1732</v>
      </c>
      <c r="G84" s="285">
        <v>76</v>
      </c>
      <c r="H84" s="315" t="str">
        <f t="shared" si="2"/>
        <v>KHÁ</v>
      </c>
      <c r="I84" s="285">
        <v>0</v>
      </c>
      <c r="J84" s="315" t="str">
        <f t="shared" si="3"/>
        <v>KÉM</v>
      </c>
      <c r="K84" s="285">
        <f t="shared" si="5"/>
        <v>38</v>
      </c>
      <c r="L84" s="315" t="str">
        <f t="shared" si="4"/>
        <v>KÉM</v>
      </c>
      <c r="M84" s="286"/>
    </row>
    <row r="85" spans="1:13" ht="19.5" customHeight="1">
      <c r="A85" s="280">
        <v>75</v>
      </c>
      <c r="B85" s="304">
        <v>1821414773</v>
      </c>
      <c r="C85" s="281" t="s">
        <v>1776</v>
      </c>
      <c r="D85" s="282" t="s">
        <v>1709</v>
      </c>
      <c r="E85" s="283" t="s">
        <v>1777</v>
      </c>
      <c r="F85" s="284" t="s">
        <v>1732</v>
      </c>
      <c r="G85" s="285">
        <v>95</v>
      </c>
      <c r="H85" s="315" t="str">
        <f t="shared" si="2"/>
        <v>X SẮC</v>
      </c>
      <c r="I85" s="285">
        <v>98</v>
      </c>
      <c r="J85" s="315" t="str">
        <f t="shared" si="3"/>
        <v>X SẮC</v>
      </c>
      <c r="K85" s="285">
        <f t="shared" si="5"/>
        <v>96.5</v>
      </c>
      <c r="L85" s="315" t="str">
        <f t="shared" si="4"/>
        <v>X SẮC</v>
      </c>
      <c r="M85" s="286"/>
    </row>
    <row r="86" spans="1:13" ht="19.5" customHeight="1">
      <c r="A86" s="280">
        <v>76</v>
      </c>
      <c r="B86" s="304">
        <v>1821414782</v>
      </c>
      <c r="C86" s="281" t="s">
        <v>1784</v>
      </c>
      <c r="D86" s="282" t="s">
        <v>1785</v>
      </c>
      <c r="E86" s="283" t="s">
        <v>671</v>
      </c>
      <c r="F86" s="284" t="s">
        <v>1732</v>
      </c>
      <c r="G86" s="285">
        <v>85</v>
      </c>
      <c r="H86" s="315" t="str">
        <f t="shared" si="2"/>
        <v>TỐT</v>
      </c>
      <c r="I86" s="295">
        <v>80</v>
      </c>
      <c r="J86" s="315" t="str">
        <f t="shared" si="3"/>
        <v>TỐT</v>
      </c>
      <c r="K86" s="285">
        <f t="shared" si="5"/>
        <v>82.5</v>
      </c>
      <c r="L86" s="315" t="str">
        <f t="shared" si="4"/>
        <v>TỐT</v>
      </c>
      <c r="M86" s="286"/>
    </row>
    <row r="87" spans="1:13" ht="19.5" customHeight="1">
      <c r="A87" s="280">
        <v>77</v>
      </c>
      <c r="B87" s="304">
        <v>1821414128</v>
      </c>
      <c r="C87" s="281" t="s">
        <v>1566</v>
      </c>
      <c r="D87" s="282" t="s">
        <v>1590</v>
      </c>
      <c r="E87" s="283" t="s">
        <v>1761</v>
      </c>
      <c r="F87" s="284" t="s">
        <v>1732</v>
      </c>
      <c r="G87" s="285">
        <v>90</v>
      </c>
      <c r="H87" s="315" t="str">
        <f t="shared" si="2"/>
        <v>X SẮC</v>
      </c>
      <c r="I87" s="285">
        <v>91</v>
      </c>
      <c r="J87" s="315" t="str">
        <f t="shared" si="3"/>
        <v>X SẮC</v>
      </c>
      <c r="K87" s="285">
        <f t="shared" si="5"/>
        <v>90.5</v>
      </c>
      <c r="L87" s="315" t="str">
        <f t="shared" si="4"/>
        <v>X SẮC</v>
      </c>
      <c r="M87" s="286"/>
    </row>
    <row r="88" spans="1:15" ht="19.5" customHeight="1">
      <c r="A88" s="280">
        <v>78</v>
      </c>
      <c r="B88" s="305">
        <v>1821414780</v>
      </c>
      <c r="C88" s="287" t="s">
        <v>1782</v>
      </c>
      <c r="D88" s="288" t="s">
        <v>1698</v>
      </c>
      <c r="E88" s="283" t="s">
        <v>1783</v>
      </c>
      <c r="F88" s="284" t="s">
        <v>1732</v>
      </c>
      <c r="G88" s="285">
        <v>0</v>
      </c>
      <c r="H88" s="315" t="str">
        <f t="shared" si="2"/>
        <v>KÉM</v>
      </c>
      <c r="I88" s="285">
        <v>0</v>
      </c>
      <c r="J88" s="315" t="str">
        <f t="shared" si="3"/>
        <v>KÉM</v>
      </c>
      <c r="K88" s="285">
        <f t="shared" si="5"/>
        <v>0</v>
      </c>
      <c r="L88" s="315" t="str">
        <f t="shared" si="4"/>
        <v>KÉM</v>
      </c>
      <c r="M88" s="286" t="s">
        <v>1954</v>
      </c>
      <c r="O88" s="2" t="s">
        <v>2465</v>
      </c>
    </row>
    <row r="89" spans="1:13" ht="19.5" customHeight="1">
      <c r="A89" s="280">
        <v>79</v>
      </c>
      <c r="B89" s="304">
        <v>1821414124</v>
      </c>
      <c r="C89" s="281" t="s">
        <v>1756</v>
      </c>
      <c r="D89" s="282" t="s">
        <v>1757</v>
      </c>
      <c r="E89" s="283" t="s">
        <v>1758</v>
      </c>
      <c r="F89" s="284" t="s">
        <v>1732</v>
      </c>
      <c r="G89" s="285">
        <v>80</v>
      </c>
      <c r="H89" s="315" t="str">
        <f t="shared" si="2"/>
        <v>TỐT</v>
      </c>
      <c r="I89" s="285">
        <v>0</v>
      </c>
      <c r="J89" s="315" t="str">
        <f t="shared" si="3"/>
        <v>KÉM</v>
      </c>
      <c r="K89" s="285">
        <f t="shared" si="5"/>
        <v>40</v>
      </c>
      <c r="L89" s="315" t="str">
        <f t="shared" si="4"/>
        <v>YẾU</v>
      </c>
      <c r="M89" s="286"/>
    </row>
    <row r="90" spans="1:13" ht="19.5" customHeight="1">
      <c r="A90" s="280">
        <v>80</v>
      </c>
      <c r="B90" s="304">
        <v>1821414785</v>
      </c>
      <c r="C90" s="281" t="s">
        <v>1789</v>
      </c>
      <c r="D90" s="282" t="s">
        <v>1344</v>
      </c>
      <c r="E90" s="283" t="s">
        <v>1790</v>
      </c>
      <c r="F90" s="284" t="s">
        <v>1732</v>
      </c>
      <c r="G90" s="285">
        <v>79</v>
      </c>
      <c r="H90" s="315" t="str">
        <f t="shared" si="2"/>
        <v>KHÁ</v>
      </c>
      <c r="I90" s="285">
        <v>0</v>
      </c>
      <c r="J90" s="315" t="str">
        <f t="shared" si="3"/>
        <v>KÉM</v>
      </c>
      <c r="K90" s="285">
        <f t="shared" si="5"/>
        <v>39.5</v>
      </c>
      <c r="L90" s="315" t="str">
        <f t="shared" si="4"/>
        <v>KÉM</v>
      </c>
      <c r="M90" s="286" t="s">
        <v>1954</v>
      </c>
    </row>
    <row r="91" spans="1:13" ht="19.5" customHeight="1">
      <c r="A91" s="280">
        <v>81</v>
      </c>
      <c r="B91" s="304">
        <v>1821416728</v>
      </c>
      <c r="C91" s="281" t="s">
        <v>1808</v>
      </c>
      <c r="D91" s="282" t="s">
        <v>1344</v>
      </c>
      <c r="E91" s="283">
        <v>34461</v>
      </c>
      <c r="F91" s="284" t="s">
        <v>1732</v>
      </c>
      <c r="G91" s="285">
        <v>80</v>
      </c>
      <c r="H91" s="315" t="str">
        <f t="shared" si="2"/>
        <v>TỐT</v>
      </c>
      <c r="I91" s="285">
        <v>0</v>
      </c>
      <c r="J91" s="315" t="str">
        <f t="shared" si="3"/>
        <v>KÉM</v>
      </c>
      <c r="K91" s="285">
        <f t="shared" si="5"/>
        <v>40</v>
      </c>
      <c r="L91" s="315" t="str">
        <f t="shared" si="4"/>
        <v>YẾU</v>
      </c>
      <c r="M91" s="286"/>
    </row>
    <row r="92" spans="1:13" ht="19.5" customHeight="1">
      <c r="A92" s="280">
        <v>82</v>
      </c>
      <c r="B92" s="304">
        <v>1820414120</v>
      </c>
      <c r="C92" s="281" t="s">
        <v>1744</v>
      </c>
      <c r="D92" s="282" t="s">
        <v>1745</v>
      </c>
      <c r="E92" s="283" t="s">
        <v>1746</v>
      </c>
      <c r="F92" s="284" t="s">
        <v>1732</v>
      </c>
      <c r="G92" s="285">
        <v>79</v>
      </c>
      <c r="H92" s="315" t="str">
        <f t="shared" si="2"/>
        <v>KHÁ</v>
      </c>
      <c r="I92" s="285">
        <v>95</v>
      </c>
      <c r="J92" s="315" t="str">
        <f t="shared" si="3"/>
        <v>X SẮC</v>
      </c>
      <c r="K92" s="285">
        <f t="shared" si="5"/>
        <v>87</v>
      </c>
      <c r="L92" s="315" t="str">
        <f t="shared" si="4"/>
        <v>TỐT</v>
      </c>
      <c r="M92" s="286"/>
    </row>
    <row r="93" spans="1:13" ht="19.5" customHeight="1">
      <c r="A93" s="280">
        <v>83</v>
      </c>
      <c r="B93" s="304">
        <v>1821414787</v>
      </c>
      <c r="C93" s="281" t="s">
        <v>1793</v>
      </c>
      <c r="D93" s="282" t="s">
        <v>1417</v>
      </c>
      <c r="E93" s="283" t="s">
        <v>1794</v>
      </c>
      <c r="F93" s="284" t="s">
        <v>1732</v>
      </c>
      <c r="G93" s="285">
        <v>94</v>
      </c>
      <c r="H93" s="315" t="str">
        <f t="shared" si="2"/>
        <v>X SẮC</v>
      </c>
      <c r="I93" s="285">
        <v>85</v>
      </c>
      <c r="J93" s="315" t="str">
        <f t="shared" si="3"/>
        <v>TỐT</v>
      </c>
      <c r="K93" s="285">
        <f t="shared" si="5"/>
        <v>89.5</v>
      </c>
      <c r="L93" s="315" t="str">
        <f t="shared" si="4"/>
        <v>TỐT</v>
      </c>
      <c r="M93" s="286"/>
    </row>
    <row r="94" spans="1:13" ht="19.5" customHeight="1">
      <c r="A94" s="280">
        <v>84</v>
      </c>
      <c r="B94" s="304">
        <v>1821416621</v>
      </c>
      <c r="C94" s="281" t="s">
        <v>1807</v>
      </c>
      <c r="D94" s="282" t="s">
        <v>1417</v>
      </c>
      <c r="E94" s="283" t="s">
        <v>857</v>
      </c>
      <c r="F94" s="284" t="s">
        <v>1732</v>
      </c>
      <c r="G94" s="285">
        <v>85</v>
      </c>
      <c r="H94" s="315" t="str">
        <f t="shared" si="2"/>
        <v>TỐT</v>
      </c>
      <c r="I94" s="285">
        <v>85</v>
      </c>
      <c r="J94" s="315" t="str">
        <f t="shared" si="3"/>
        <v>TỐT</v>
      </c>
      <c r="K94" s="285">
        <f t="shared" si="5"/>
        <v>85</v>
      </c>
      <c r="L94" s="315" t="str">
        <f t="shared" si="4"/>
        <v>TỐT</v>
      </c>
      <c r="M94" s="286"/>
    </row>
    <row r="95" spans="1:13" ht="19.5" customHeight="1">
      <c r="A95" s="280">
        <v>85</v>
      </c>
      <c r="B95" s="304">
        <v>1821415224</v>
      </c>
      <c r="C95" s="281" t="s">
        <v>1795</v>
      </c>
      <c r="D95" s="282" t="s">
        <v>1436</v>
      </c>
      <c r="E95" s="283" t="s">
        <v>1796</v>
      </c>
      <c r="F95" s="284" t="s">
        <v>1732</v>
      </c>
      <c r="G95" s="285">
        <v>90</v>
      </c>
      <c r="H95" s="315" t="str">
        <f t="shared" si="2"/>
        <v>X SẮC</v>
      </c>
      <c r="I95" s="285">
        <v>85</v>
      </c>
      <c r="J95" s="315" t="str">
        <f t="shared" si="3"/>
        <v>TỐT</v>
      </c>
      <c r="K95" s="285">
        <f t="shared" si="5"/>
        <v>87.5</v>
      </c>
      <c r="L95" s="315" t="str">
        <f t="shared" si="4"/>
        <v>TỐT</v>
      </c>
      <c r="M95" s="286"/>
    </row>
    <row r="96" spans="1:13" ht="19.5" customHeight="1">
      <c r="A96" s="280">
        <v>86</v>
      </c>
      <c r="B96" s="304">
        <v>1821415228</v>
      </c>
      <c r="C96" s="281" t="s">
        <v>1802</v>
      </c>
      <c r="D96" s="282" t="s">
        <v>1803</v>
      </c>
      <c r="E96" s="283" t="s">
        <v>1804</v>
      </c>
      <c r="F96" s="284" t="s">
        <v>1732</v>
      </c>
      <c r="G96" s="285">
        <v>78</v>
      </c>
      <c r="H96" s="315" t="str">
        <f t="shared" si="2"/>
        <v>KHÁ</v>
      </c>
      <c r="I96" s="285">
        <v>0</v>
      </c>
      <c r="J96" s="315" t="str">
        <f t="shared" si="3"/>
        <v>KÉM</v>
      </c>
      <c r="K96" s="285">
        <f t="shared" si="5"/>
        <v>39</v>
      </c>
      <c r="L96" s="315" t="str">
        <f t="shared" si="4"/>
        <v>KÉM</v>
      </c>
      <c r="M96" s="286"/>
    </row>
    <row r="97" spans="1:13" ht="19.5" customHeight="1">
      <c r="A97" s="280">
        <v>87</v>
      </c>
      <c r="B97" s="304">
        <v>1821414139</v>
      </c>
      <c r="C97" s="281" t="s">
        <v>1726</v>
      </c>
      <c r="D97" s="282" t="s">
        <v>1347</v>
      </c>
      <c r="E97" s="283" t="s">
        <v>1530</v>
      </c>
      <c r="F97" s="284" t="s">
        <v>1732</v>
      </c>
      <c r="G97" s="285">
        <v>90</v>
      </c>
      <c r="H97" s="315" t="str">
        <f t="shared" si="2"/>
        <v>X SẮC</v>
      </c>
      <c r="I97" s="285">
        <v>85</v>
      </c>
      <c r="J97" s="315" t="str">
        <f t="shared" si="3"/>
        <v>TỐT</v>
      </c>
      <c r="K97" s="285">
        <f t="shared" si="5"/>
        <v>87.5</v>
      </c>
      <c r="L97" s="315" t="str">
        <f t="shared" si="4"/>
        <v>TỐT</v>
      </c>
      <c r="M97" s="286"/>
    </row>
    <row r="98" spans="1:13" ht="19.5" customHeight="1">
      <c r="A98" s="280">
        <v>88</v>
      </c>
      <c r="B98" s="304">
        <v>1821414784</v>
      </c>
      <c r="C98" s="281" t="s">
        <v>1778</v>
      </c>
      <c r="D98" s="282" t="s">
        <v>1493</v>
      </c>
      <c r="E98" s="283" t="s">
        <v>1321</v>
      </c>
      <c r="F98" s="284" t="s">
        <v>1732</v>
      </c>
      <c r="G98" s="285">
        <v>80</v>
      </c>
      <c r="H98" s="315" t="str">
        <f t="shared" si="2"/>
        <v>TỐT</v>
      </c>
      <c r="I98" s="285">
        <v>88</v>
      </c>
      <c r="J98" s="315" t="str">
        <f t="shared" si="3"/>
        <v>TỐT</v>
      </c>
      <c r="K98" s="285">
        <f t="shared" si="5"/>
        <v>84</v>
      </c>
      <c r="L98" s="315" t="str">
        <f t="shared" si="4"/>
        <v>TỐT</v>
      </c>
      <c r="M98" s="286"/>
    </row>
    <row r="99" spans="1:13" ht="19.5" customHeight="1">
      <c r="A99" s="280">
        <v>89</v>
      </c>
      <c r="B99" s="304">
        <v>1821413548</v>
      </c>
      <c r="C99" s="281" t="s">
        <v>1752</v>
      </c>
      <c r="D99" s="282" t="s">
        <v>1753</v>
      </c>
      <c r="E99" s="283" t="s">
        <v>1554</v>
      </c>
      <c r="F99" s="284" t="s">
        <v>1732</v>
      </c>
      <c r="G99" s="285">
        <v>80</v>
      </c>
      <c r="H99" s="315" t="str">
        <f t="shared" si="2"/>
        <v>TỐT</v>
      </c>
      <c r="I99" s="295">
        <v>80</v>
      </c>
      <c r="J99" s="315" t="str">
        <f t="shared" si="3"/>
        <v>TỐT</v>
      </c>
      <c r="K99" s="285">
        <f t="shared" si="5"/>
        <v>80</v>
      </c>
      <c r="L99" s="315" t="str">
        <f t="shared" si="4"/>
        <v>TỐT</v>
      </c>
      <c r="M99" s="286"/>
    </row>
    <row r="100" spans="1:13" ht="19.5" customHeight="1">
      <c r="A100" s="280">
        <v>90</v>
      </c>
      <c r="B100" s="304">
        <v>1820415235</v>
      </c>
      <c r="C100" s="281" t="s">
        <v>1823</v>
      </c>
      <c r="D100" s="282" t="s">
        <v>1480</v>
      </c>
      <c r="E100" s="283"/>
      <c r="F100" s="284" t="s">
        <v>1732</v>
      </c>
      <c r="G100" s="285">
        <v>80</v>
      </c>
      <c r="H100" s="315" t="str">
        <f t="shared" si="2"/>
        <v>TỐT</v>
      </c>
      <c r="I100" s="285">
        <v>0</v>
      </c>
      <c r="J100" s="315" t="str">
        <f t="shared" si="3"/>
        <v>KÉM</v>
      </c>
      <c r="K100" s="285">
        <f t="shared" si="5"/>
        <v>40</v>
      </c>
      <c r="L100" s="315" t="str">
        <f t="shared" si="4"/>
        <v>YẾU</v>
      </c>
      <c r="M100" s="286"/>
    </row>
    <row r="101" spans="1:13" ht="19.5" customHeight="1">
      <c r="A101" s="280">
        <v>91</v>
      </c>
      <c r="B101" s="304">
        <v>1820413544</v>
      </c>
      <c r="C101" s="281" t="s">
        <v>1810</v>
      </c>
      <c r="D101" s="282" t="s">
        <v>2404</v>
      </c>
      <c r="E101" s="283" t="s">
        <v>1811</v>
      </c>
      <c r="F101" s="284" t="s">
        <v>1812</v>
      </c>
      <c r="G101" s="285">
        <v>90</v>
      </c>
      <c r="H101" s="315" t="str">
        <f t="shared" si="2"/>
        <v>X SẮC</v>
      </c>
      <c r="I101" s="285">
        <v>92</v>
      </c>
      <c r="J101" s="315" t="str">
        <f t="shared" si="3"/>
        <v>X SẮC</v>
      </c>
      <c r="K101" s="285">
        <f t="shared" si="5"/>
        <v>91</v>
      </c>
      <c r="L101" s="315" t="str">
        <f t="shared" si="4"/>
        <v>X SẮC</v>
      </c>
      <c r="M101" s="286"/>
    </row>
    <row r="102" spans="1:13" ht="19.5" customHeight="1">
      <c r="A102" s="280">
        <v>92</v>
      </c>
      <c r="B102" s="304">
        <v>1820414130</v>
      </c>
      <c r="C102" s="281" t="s">
        <v>1813</v>
      </c>
      <c r="D102" s="282" t="s">
        <v>1605</v>
      </c>
      <c r="E102" s="283" t="s">
        <v>1088</v>
      </c>
      <c r="F102" s="284" t="s">
        <v>1812</v>
      </c>
      <c r="G102" s="285">
        <v>85</v>
      </c>
      <c r="H102" s="315" t="str">
        <f t="shared" si="2"/>
        <v>TỐT</v>
      </c>
      <c r="I102" s="285">
        <v>85</v>
      </c>
      <c r="J102" s="315" t="str">
        <f t="shared" si="3"/>
        <v>TỐT</v>
      </c>
      <c r="K102" s="285">
        <f t="shared" si="5"/>
        <v>85</v>
      </c>
      <c r="L102" s="315" t="str">
        <f t="shared" si="4"/>
        <v>TỐT</v>
      </c>
      <c r="M102" s="286"/>
    </row>
    <row r="103" spans="1:13" ht="19.5" customHeight="1">
      <c r="A103" s="280">
        <v>93</v>
      </c>
      <c r="B103" s="304">
        <v>1820414137</v>
      </c>
      <c r="C103" s="281" t="s">
        <v>1814</v>
      </c>
      <c r="D103" s="282" t="s">
        <v>1605</v>
      </c>
      <c r="E103" s="283" t="s">
        <v>1815</v>
      </c>
      <c r="F103" s="284" t="s">
        <v>1812</v>
      </c>
      <c r="G103" s="285">
        <v>90</v>
      </c>
      <c r="H103" s="315" t="str">
        <f t="shared" si="2"/>
        <v>X SẮC</v>
      </c>
      <c r="I103" s="285">
        <v>90</v>
      </c>
      <c r="J103" s="315" t="str">
        <f t="shared" si="3"/>
        <v>X SẮC</v>
      </c>
      <c r="K103" s="285">
        <f t="shared" si="5"/>
        <v>90</v>
      </c>
      <c r="L103" s="315" t="str">
        <f t="shared" si="4"/>
        <v>X SẮC</v>
      </c>
      <c r="M103" s="286"/>
    </row>
    <row r="104" spans="1:13" ht="19.5" customHeight="1">
      <c r="A104" s="280">
        <v>94</v>
      </c>
      <c r="B104" s="304">
        <v>1820414141</v>
      </c>
      <c r="C104" s="281" t="s">
        <v>1816</v>
      </c>
      <c r="D104" s="282" t="s">
        <v>1731</v>
      </c>
      <c r="E104" s="283" t="s">
        <v>1817</v>
      </c>
      <c r="F104" s="284" t="s">
        <v>1812</v>
      </c>
      <c r="G104" s="285">
        <v>90</v>
      </c>
      <c r="H104" s="315" t="str">
        <f t="shared" si="2"/>
        <v>X SẮC</v>
      </c>
      <c r="I104" s="285">
        <v>50</v>
      </c>
      <c r="J104" s="315" t="str">
        <f t="shared" si="3"/>
        <v>T. BÌNH</v>
      </c>
      <c r="K104" s="285">
        <f t="shared" si="5"/>
        <v>70</v>
      </c>
      <c r="L104" s="315" t="str">
        <f t="shared" si="4"/>
        <v>KHÁ</v>
      </c>
      <c r="M104" s="286"/>
    </row>
    <row r="105" spans="1:13" ht="19.5" customHeight="1">
      <c r="A105" s="280">
        <v>95</v>
      </c>
      <c r="B105" s="304">
        <v>1820414142</v>
      </c>
      <c r="C105" s="281" t="s">
        <v>1818</v>
      </c>
      <c r="D105" s="282" t="s">
        <v>1480</v>
      </c>
      <c r="E105" s="283" t="s">
        <v>1407</v>
      </c>
      <c r="F105" s="284" t="s">
        <v>1812</v>
      </c>
      <c r="G105" s="285">
        <v>90</v>
      </c>
      <c r="H105" s="315" t="str">
        <f t="shared" si="2"/>
        <v>X SẮC</v>
      </c>
      <c r="I105" s="285">
        <v>88</v>
      </c>
      <c r="J105" s="315" t="str">
        <f t="shared" si="3"/>
        <v>TỐT</v>
      </c>
      <c r="K105" s="285">
        <f t="shared" si="5"/>
        <v>89</v>
      </c>
      <c r="L105" s="315" t="str">
        <f t="shared" si="4"/>
        <v>TỐT</v>
      </c>
      <c r="M105" s="286"/>
    </row>
    <row r="106" spans="1:13" ht="19.5" customHeight="1">
      <c r="A106" s="280">
        <v>96</v>
      </c>
      <c r="B106" s="304">
        <v>1820414778</v>
      </c>
      <c r="C106" s="281" t="s">
        <v>1819</v>
      </c>
      <c r="D106" s="282" t="s">
        <v>1661</v>
      </c>
      <c r="E106" s="283" t="s">
        <v>1589</v>
      </c>
      <c r="F106" s="284" t="s">
        <v>1812</v>
      </c>
      <c r="G106" s="285">
        <v>80</v>
      </c>
      <c r="H106" s="315" t="str">
        <f t="shared" si="2"/>
        <v>TỐT</v>
      </c>
      <c r="I106" s="285">
        <v>85</v>
      </c>
      <c r="J106" s="315" t="str">
        <f t="shared" si="3"/>
        <v>TỐT</v>
      </c>
      <c r="K106" s="285">
        <f t="shared" si="5"/>
        <v>82.5</v>
      </c>
      <c r="L106" s="315" t="str">
        <f t="shared" si="4"/>
        <v>TỐT</v>
      </c>
      <c r="M106" s="286"/>
    </row>
    <row r="107" spans="1:13" ht="19.5" customHeight="1">
      <c r="A107" s="280">
        <v>97</v>
      </c>
      <c r="B107" s="304">
        <v>1820414781</v>
      </c>
      <c r="C107" s="281" t="s">
        <v>1736</v>
      </c>
      <c r="D107" s="282" t="s">
        <v>1402</v>
      </c>
      <c r="E107" s="283" t="s">
        <v>1820</v>
      </c>
      <c r="F107" s="284" t="s">
        <v>1812</v>
      </c>
      <c r="G107" s="285">
        <v>90</v>
      </c>
      <c r="H107" s="315" t="str">
        <f t="shared" si="2"/>
        <v>X SẮC</v>
      </c>
      <c r="I107" s="285">
        <v>90</v>
      </c>
      <c r="J107" s="315" t="str">
        <f t="shared" si="3"/>
        <v>X SẮC</v>
      </c>
      <c r="K107" s="285">
        <f t="shared" si="5"/>
        <v>90</v>
      </c>
      <c r="L107" s="315" t="str">
        <f t="shared" si="4"/>
        <v>X SẮC</v>
      </c>
      <c r="M107" s="286"/>
    </row>
    <row r="108" spans="1:13" ht="19.5" customHeight="1">
      <c r="A108" s="280">
        <v>98</v>
      </c>
      <c r="B108" s="304">
        <v>1820415232</v>
      </c>
      <c r="C108" s="281" t="s">
        <v>1821</v>
      </c>
      <c r="D108" s="282" t="s">
        <v>1822</v>
      </c>
      <c r="E108" s="283" t="s">
        <v>1606</v>
      </c>
      <c r="F108" s="284" t="s">
        <v>1812</v>
      </c>
      <c r="G108" s="285">
        <v>90</v>
      </c>
      <c r="H108" s="315" t="str">
        <f t="shared" si="2"/>
        <v>X SẮC</v>
      </c>
      <c r="I108" s="285">
        <v>95</v>
      </c>
      <c r="J108" s="315" t="str">
        <f t="shared" si="3"/>
        <v>X SẮC</v>
      </c>
      <c r="K108" s="285">
        <f t="shared" si="5"/>
        <v>92.5</v>
      </c>
      <c r="L108" s="315" t="str">
        <f t="shared" si="4"/>
        <v>X SẮC</v>
      </c>
      <c r="M108" s="286"/>
    </row>
    <row r="109" spans="1:13" ht="19.5" customHeight="1">
      <c r="A109" s="280">
        <v>99</v>
      </c>
      <c r="B109" s="305">
        <v>1821414764</v>
      </c>
      <c r="C109" s="287" t="s">
        <v>1673</v>
      </c>
      <c r="D109" s="288" t="s">
        <v>1529</v>
      </c>
      <c r="E109" s="283" t="s">
        <v>1746</v>
      </c>
      <c r="F109" s="284" t="s">
        <v>1812</v>
      </c>
      <c r="G109" s="285">
        <v>82</v>
      </c>
      <c r="H109" s="315" t="str">
        <f t="shared" si="2"/>
        <v>TỐT</v>
      </c>
      <c r="I109" s="285">
        <v>80</v>
      </c>
      <c r="J109" s="315" t="str">
        <f t="shared" si="3"/>
        <v>TỐT</v>
      </c>
      <c r="K109" s="285">
        <f t="shared" si="5"/>
        <v>81</v>
      </c>
      <c r="L109" s="315" t="str">
        <f t="shared" si="4"/>
        <v>TỐT</v>
      </c>
      <c r="M109" s="286"/>
    </row>
    <row r="110" spans="1:13" ht="19.5" customHeight="1">
      <c r="A110" s="280">
        <v>100</v>
      </c>
      <c r="B110" s="304">
        <v>1821415230</v>
      </c>
      <c r="C110" s="281" t="s">
        <v>1673</v>
      </c>
      <c r="D110" s="282" t="s">
        <v>1651</v>
      </c>
      <c r="E110" s="283" t="s">
        <v>1446</v>
      </c>
      <c r="F110" s="284" t="s">
        <v>1812</v>
      </c>
      <c r="G110" s="285">
        <v>80</v>
      </c>
      <c r="H110" s="315" t="str">
        <f t="shared" si="2"/>
        <v>TỐT</v>
      </c>
      <c r="I110" s="285">
        <v>95</v>
      </c>
      <c r="J110" s="315" t="str">
        <f t="shared" si="3"/>
        <v>X SẮC</v>
      </c>
      <c r="K110" s="285">
        <f t="shared" si="5"/>
        <v>87.5</v>
      </c>
      <c r="L110" s="315" t="str">
        <f t="shared" si="4"/>
        <v>TỐT</v>
      </c>
      <c r="M110" s="286"/>
    </row>
    <row r="111" spans="1:13" ht="19.5" customHeight="1">
      <c r="A111" s="280">
        <v>101</v>
      </c>
      <c r="B111" s="304">
        <v>1821415231</v>
      </c>
      <c r="C111" s="281" t="s">
        <v>1824</v>
      </c>
      <c r="D111" s="282" t="s">
        <v>1825</v>
      </c>
      <c r="E111" s="283" t="s">
        <v>1826</v>
      </c>
      <c r="F111" s="284" t="s">
        <v>1812</v>
      </c>
      <c r="G111" s="285">
        <v>70</v>
      </c>
      <c r="H111" s="315" t="str">
        <f t="shared" si="2"/>
        <v>KHÁ</v>
      </c>
      <c r="I111" s="285">
        <v>85</v>
      </c>
      <c r="J111" s="315" t="str">
        <f t="shared" si="3"/>
        <v>TỐT</v>
      </c>
      <c r="K111" s="285">
        <f t="shared" si="5"/>
        <v>77.5</v>
      </c>
      <c r="L111" s="315" t="str">
        <f t="shared" si="4"/>
        <v>KHÁ</v>
      </c>
      <c r="M111" s="286"/>
    </row>
    <row r="112" spans="1:13" ht="19.5" customHeight="1">
      <c r="A112" s="280">
        <v>102</v>
      </c>
      <c r="B112" s="304">
        <v>1821415234</v>
      </c>
      <c r="C112" s="281" t="s">
        <v>1828</v>
      </c>
      <c r="D112" s="282" t="s">
        <v>1411</v>
      </c>
      <c r="E112" s="283" t="s">
        <v>1331</v>
      </c>
      <c r="F112" s="284" t="s">
        <v>1812</v>
      </c>
      <c r="G112" s="285">
        <v>95</v>
      </c>
      <c r="H112" s="315" t="str">
        <f t="shared" si="2"/>
        <v>X SẮC</v>
      </c>
      <c r="I112" s="285">
        <v>90</v>
      </c>
      <c r="J112" s="315" t="str">
        <f t="shared" si="3"/>
        <v>X SẮC</v>
      </c>
      <c r="K112" s="285">
        <f t="shared" si="5"/>
        <v>92.5</v>
      </c>
      <c r="L112" s="315" t="str">
        <f t="shared" si="4"/>
        <v>X SẮC</v>
      </c>
      <c r="M112" s="286"/>
    </row>
    <row r="113" spans="1:13" ht="19.5" customHeight="1">
      <c r="A113" s="280">
        <v>103</v>
      </c>
      <c r="B113" s="304">
        <v>1821415236</v>
      </c>
      <c r="C113" s="281" t="s">
        <v>1726</v>
      </c>
      <c r="D113" s="282" t="s">
        <v>1829</v>
      </c>
      <c r="E113" s="283" t="s">
        <v>1365</v>
      </c>
      <c r="F113" s="284" t="s">
        <v>1812</v>
      </c>
      <c r="G113" s="285">
        <v>70</v>
      </c>
      <c r="H113" s="315" t="str">
        <f t="shared" si="2"/>
        <v>KHÁ</v>
      </c>
      <c r="I113" s="285">
        <v>50</v>
      </c>
      <c r="J113" s="315" t="str">
        <f t="shared" si="3"/>
        <v>T. BÌNH</v>
      </c>
      <c r="K113" s="285">
        <f t="shared" si="5"/>
        <v>60</v>
      </c>
      <c r="L113" s="315" t="str">
        <f t="shared" si="4"/>
        <v>TB KHÁ</v>
      </c>
      <c r="M113" s="286"/>
    </row>
    <row r="114" spans="1:13" ht="19.5" customHeight="1">
      <c r="A114" s="280">
        <v>104</v>
      </c>
      <c r="B114" s="304">
        <v>1821415237</v>
      </c>
      <c r="C114" s="281" t="s">
        <v>1772</v>
      </c>
      <c r="D114" s="282" t="s">
        <v>1529</v>
      </c>
      <c r="E114" s="283" t="s">
        <v>1830</v>
      </c>
      <c r="F114" s="284" t="s">
        <v>1812</v>
      </c>
      <c r="G114" s="285">
        <v>82</v>
      </c>
      <c r="H114" s="315" t="str">
        <f t="shared" si="2"/>
        <v>TỐT</v>
      </c>
      <c r="I114" s="285">
        <v>85</v>
      </c>
      <c r="J114" s="315" t="str">
        <f t="shared" si="3"/>
        <v>TỐT</v>
      </c>
      <c r="K114" s="285">
        <f t="shared" si="5"/>
        <v>83.5</v>
      </c>
      <c r="L114" s="315" t="str">
        <f t="shared" si="4"/>
        <v>TỐT</v>
      </c>
      <c r="M114" s="286"/>
    </row>
    <row r="115" spans="1:13" ht="19.5" customHeight="1">
      <c r="A115" s="280">
        <v>105</v>
      </c>
      <c r="B115" s="304">
        <v>1821415238</v>
      </c>
      <c r="C115" s="281" t="s">
        <v>1314</v>
      </c>
      <c r="D115" s="282" t="s">
        <v>1831</v>
      </c>
      <c r="E115" s="283" t="s">
        <v>1832</v>
      </c>
      <c r="F115" s="284" t="s">
        <v>1812</v>
      </c>
      <c r="G115" s="285">
        <v>88</v>
      </c>
      <c r="H115" s="315" t="str">
        <f t="shared" si="2"/>
        <v>TỐT</v>
      </c>
      <c r="I115" s="285">
        <v>85</v>
      </c>
      <c r="J115" s="315" t="str">
        <f t="shared" si="3"/>
        <v>TỐT</v>
      </c>
      <c r="K115" s="285">
        <f t="shared" si="5"/>
        <v>86.5</v>
      </c>
      <c r="L115" s="315" t="str">
        <f t="shared" si="4"/>
        <v>TỐT</v>
      </c>
      <c r="M115" s="286"/>
    </row>
    <row r="116" spans="1:13" ht="19.5" customHeight="1">
      <c r="A116" s="280">
        <v>106</v>
      </c>
      <c r="B116" s="304">
        <v>1821415239</v>
      </c>
      <c r="C116" s="281" t="s">
        <v>1512</v>
      </c>
      <c r="D116" s="282" t="s">
        <v>1375</v>
      </c>
      <c r="E116" s="283" t="s">
        <v>1833</v>
      </c>
      <c r="F116" s="284" t="s">
        <v>1812</v>
      </c>
      <c r="G116" s="285">
        <v>90</v>
      </c>
      <c r="H116" s="315" t="str">
        <f t="shared" si="2"/>
        <v>X SẮC</v>
      </c>
      <c r="I116" s="285">
        <v>88</v>
      </c>
      <c r="J116" s="315" t="str">
        <f t="shared" si="3"/>
        <v>TỐT</v>
      </c>
      <c r="K116" s="285">
        <f t="shared" si="5"/>
        <v>89</v>
      </c>
      <c r="L116" s="315" t="str">
        <f t="shared" si="4"/>
        <v>TỐT</v>
      </c>
      <c r="M116" s="286"/>
    </row>
    <row r="117" spans="1:13" ht="19.5" customHeight="1">
      <c r="A117" s="280">
        <v>107</v>
      </c>
      <c r="B117" s="304">
        <v>1821415240</v>
      </c>
      <c r="C117" s="281" t="s">
        <v>1834</v>
      </c>
      <c r="D117" s="282" t="s">
        <v>1835</v>
      </c>
      <c r="E117" s="283" t="s">
        <v>938</v>
      </c>
      <c r="F117" s="284" t="s">
        <v>1812</v>
      </c>
      <c r="G117" s="285">
        <v>94</v>
      </c>
      <c r="H117" s="315" t="str">
        <f t="shared" si="2"/>
        <v>X SẮC</v>
      </c>
      <c r="I117" s="285">
        <v>90</v>
      </c>
      <c r="J117" s="315" t="str">
        <f t="shared" si="3"/>
        <v>X SẮC</v>
      </c>
      <c r="K117" s="285">
        <f t="shared" si="5"/>
        <v>92</v>
      </c>
      <c r="L117" s="315" t="str">
        <f t="shared" si="4"/>
        <v>X SẮC</v>
      </c>
      <c r="M117" s="286"/>
    </row>
    <row r="118" spans="1:13" ht="19.5" customHeight="1">
      <c r="A118" s="280">
        <v>108</v>
      </c>
      <c r="B118" s="304">
        <v>1821415241</v>
      </c>
      <c r="C118" s="281" t="s">
        <v>1836</v>
      </c>
      <c r="D118" s="282" t="s">
        <v>1330</v>
      </c>
      <c r="E118" s="283" t="s">
        <v>1769</v>
      </c>
      <c r="F118" s="284" t="s">
        <v>1812</v>
      </c>
      <c r="G118" s="285">
        <v>80</v>
      </c>
      <c r="H118" s="315" t="str">
        <f t="shared" si="2"/>
        <v>TỐT</v>
      </c>
      <c r="I118" s="285">
        <v>90</v>
      </c>
      <c r="J118" s="315" t="str">
        <f t="shared" si="3"/>
        <v>X SẮC</v>
      </c>
      <c r="K118" s="285">
        <f t="shared" si="5"/>
        <v>85</v>
      </c>
      <c r="L118" s="315" t="str">
        <f t="shared" si="4"/>
        <v>TỐT</v>
      </c>
      <c r="M118" s="286"/>
    </row>
    <row r="119" spans="1:13" ht="19.5" customHeight="1">
      <c r="A119" s="280">
        <v>109</v>
      </c>
      <c r="B119" s="304">
        <v>1821415242</v>
      </c>
      <c r="C119" s="281" t="s">
        <v>1837</v>
      </c>
      <c r="D119" s="282" t="s">
        <v>1838</v>
      </c>
      <c r="E119" s="283" t="s">
        <v>1418</v>
      </c>
      <c r="F119" s="284" t="s">
        <v>1812</v>
      </c>
      <c r="G119" s="285">
        <v>95</v>
      </c>
      <c r="H119" s="315" t="str">
        <f t="shared" si="2"/>
        <v>X SẮC</v>
      </c>
      <c r="I119" s="285">
        <v>90</v>
      </c>
      <c r="J119" s="315" t="str">
        <f t="shared" si="3"/>
        <v>X SẮC</v>
      </c>
      <c r="K119" s="285">
        <f t="shared" si="5"/>
        <v>92.5</v>
      </c>
      <c r="L119" s="315" t="str">
        <f t="shared" si="4"/>
        <v>X SẮC</v>
      </c>
      <c r="M119" s="286"/>
    </row>
    <row r="120" spans="1:13" ht="19.5" customHeight="1">
      <c r="A120" s="280">
        <v>110</v>
      </c>
      <c r="B120" s="304">
        <v>1821415243</v>
      </c>
      <c r="C120" s="281" t="s">
        <v>1839</v>
      </c>
      <c r="D120" s="282" t="s">
        <v>1798</v>
      </c>
      <c r="E120" s="283" t="s">
        <v>1840</v>
      </c>
      <c r="F120" s="284" t="s">
        <v>1812</v>
      </c>
      <c r="G120" s="285">
        <v>75</v>
      </c>
      <c r="H120" s="315" t="str">
        <f t="shared" si="2"/>
        <v>KHÁ</v>
      </c>
      <c r="I120" s="285">
        <v>80</v>
      </c>
      <c r="J120" s="315" t="str">
        <f t="shared" si="3"/>
        <v>TỐT</v>
      </c>
      <c r="K120" s="285">
        <f t="shared" si="5"/>
        <v>77.5</v>
      </c>
      <c r="L120" s="315" t="str">
        <f t="shared" si="4"/>
        <v>KHÁ</v>
      </c>
      <c r="M120" s="286"/>
    </row>
    <row r="121" spans="1:13" ht="19.5" customHeight="1">
      <c r="A121" s="280">
        <v>111</v>
      </c>
      <c r="B121" s="304">
        <v>1821415244</v>
      </c>
      <c r="C121" s="281" t="s">
        <v>1841</v>
      </c>
      <c r="D121" s="282" t="s">
        <v>1454</v>
      </c>
      <c r="E121" s="283" t="s">
        <v>1842</v>
      </c>
      <c r="F121" s="284" t="s">
        <v>1812</v>
      </c>
      <c r="G121" s="285">
        <v>0</v>
      </c>
      <c r="H121" s="315" t="str">
        <f t="shared" si="2"/>
        <v>KÉM</v>
      </c>
      <c r="I121" s="285">
        <v>0</v>
      </c>
      <c r="J121" s="315" t="str">
        <f t="shared" si="3"/>
        <v>KÉM</v>
      </c>
      <c r="K121" s="285">
        <f t="shared" si="5"/>
        <v>0</v>
      </c>
      <c r="L121" s="315" t="str">
        <f t="shared" si="4"/>
        <v>KÉM</v>
      </c>
      <c r="M121" s="286"/>
    </row>
    <row r="122" spans="1:13" ht="19.5" customHeight="1">
      <c r="A122" s="280">
        <v>112</v>
      </c>
      <c r="B122" s="304">
        <v>1821415245</v>
      </c>
      <c r="C122" s="281" t="s">
        <v>1843</v>
      </c>
      <c r="D122" s="282" t="s">
        <v>1844</v>
      </c>
      <c r="E122" s="283" t="s">
        <v>755</v>
      </c>
      <c r="F122" s="284" t="s">
        <v>1812</v>
      </c>
      <c r="G122" s="285">
        <v>0</v>
      </c>
      <c r="H122" s="315" t="str">
        <f t="shared" si="2"/>
        <v>KÉM</v>
      </c>
      <c r="I122" s="285">
        <v>0</v>
      </c>
      <c r="J122" s="315" t="str">
        <f t="shared" si="3"/>
        <v>KÉM</v>
      </c>
      <c r="K122" s="285">
        <f t="shared" si="5"/>
        <v>0</v>
      </c>
      <c r="L122" s="315" t="str">
        <f t="shared" si="4"/>
        <v>KÉM</v>
      </c>
      <c r="M122" s="286" t="s">
        <v>1954</v>
      </c>
    </row>
    <row r="123" spans="1:13" ht="19.5" customHeight="1">
      <c r="A123" s="280">
        <v>113</v>
      </c>
      <c r="B123" s="304">
        <v>1821415660</v>
      </c>
      <c r="C123" s="281" t="s">
        <v>1845</v>
      </c>
      <c r="D123" s="282" t="s">
        <v>1825</v>
      </c>
      <c r="E123" s="283" t="s">
        <v>1846</v>
      </c>
      <c r="F123" s="284" t="s">
        <v>1812</v>
      </c>
      <c r="G123" s="285">
        <v>85</v>
      </c>
      <c r="H123" s="315" t="str">
        <f t="shared" si="2"/>
        <v>TỐT</v>
      </c>
      <c r="I123" s="285">
        <v>83</v>
      </c>
      <c r="J123" s="315" t="str">
        <f t="shared" si="3"/>
        <v>TỐT</v>
      </c>
      <c r="K123" s="285">
        <f t="shared" si="5"/>
        <v>84</v>
      </c>
      <c r="L123" s="315" t="str">
        <f t="shared" si="4"/>
        <v>TỐT</v>
      </c>
      <c r="M123" s="286"/>
    </row>
    <row r="124" spans="1:13" ht="19.5" customHeight="1">
      <c r="A124" s="280">
        <v>114</v>
      </c>
      <c r="B124" s="304">
        <v>1821415661</v>
      </c>
      <c r="C124" s="281" t="s">
        <v>1847</v>
      </c>
      <c r="D124" s="282" t="s">
        <v>1674</v>
      </c>
      <c r="E124" s="283" t="s">
        <v>1832</v>
      </c>
      <c r="F124" s="284" t="s">
        <v>1812</v>
      </c>
      <c r="G124" s="285">
        <v>0</v>
      </c>
      <c r="H124" s="315" t="str">
        <f t="shared" si="2"/>
        <v>KÉM</v>
      </c>
      <c r="I124" s="285">
        <v>80</v>
      </c>
      <c r="J124" s="315" t="str">
        <f t="shared" si="3"/>
        <v>TỐT</v>
      </c>
      <c r="K124" s="285">
        <f t="shared" si="5"/>
        <v>40</v>
      </c>
      <c r="L124" s="315" t="str">
        <f t="shared" si="4"/>
        <v>YẾU</v>
      </c>
      <c r="M124" s="286"/>
    </row>
    <row r="125" spans="1:13" ht="19.5" customHeight="1">
      <c r="A125" s="280">
        <v>115</v>
      </c>
      <c r="B125" s="304">
        <v>1821415663</v>
      </c>
      <c r="C125" s="281" t="s">
        <v>1848</v>
      </c>
      <c r="D125" s="282" t="s">
        <v>1303</v>
      </c>
      <c r="E125" s="283" t="s">
        <v>1849</v>
      </c>
      <c r="F125" s="284" t="s">
        <v>1812</v>
      </c>
      <c r="G125" s="285">
        <v>85</v>
      </c>
      <c r="H125" s="315" t="str">
        <f t="shared" si="2"/>
        <v>TỐT</v>
      </c>
      <c r="I125" s="285">
        <v>85</v>
      </c>
      <c r="J125" s="315" t="str">
        <f t="shared" si="3"/>
        <v>TỐT</v>
      </c>
      <c r="K125" s="285">
        <f t="shared" si="5"/>
        <v>85</v>
      </c>
      <c r="L125" s="315" t="str">
        <f t="shared" si="4"/>
        <v>TỐT</v>
      </c>
      <c r="M125" s="286"/>
    </row>
    <row r="126" spans="1:13" ht="19.5" customHeight="1">
      <c r="A126" s="280">
        <v>116</v>
      </c>
      <c r="B126" s="304">
        <v>1821415664</v>
      </c>
      <c r="C126" s="281" t="s">
        <v>1850</v>
      </c>
      <c r="D126" s="282" t="s">
        <v>1352</v>
      </c>
      <c r="E126" s="283" t="s">
        <v>1851</v>
      </c>
      <c r="F126" s="284" t="s">
        <v>1812</v>
      </c>
      <c r="G126" s="285">
        <v>83</v>
      </c>
      <c r="H126" s="315" t="str">
        <f t="shared" si="2"/>
        <v>TỐT</v>
      </c>
      <c r="I126" s="285">
        <v>83</v>
      </c>
      <c r="J126" s="315" t="str">
        <f t="shared" si="3"/>
        <v>TỐT</v>
      </c>
      <c r="K126" s="285">
        <f t="shared" si="5"/>
        <v>83</v>
      </c>
      <c r="L126" s="315" t="str">
        <f t="shared" si="4"/>
        <v>TỐT</v>
      </c>
      <c r="M126" s="286"/>
    </row>
    <row r="127" spans="1:13" ht="19.5" customHeight="1">
      <c r="A127" s="280">
        <v>117</v>
      </c>
      <c r="B127" s="304">
        <v>1821415840</v>
      </c>
      <c r="C127" s="281" t="s">
        <v>1852</v>
      </c>
      <c r="D127" s="282" t="s">
        <v>1459</v>
      </c>
      <c r="E127" s="283" t="s">
        <v>1577</v>
      </c>
      <c r="F127" s="284" t="s">
        <v>1812</v>
      </c>
      <c r="G127" s="285">
        <v>0</v>
      </c>
      <c r="H127" s="315" t="str">
        <f t="shared" si="2"/>
        <v>KÉM</v>
      </c>
      <c r="I127" s="285">
        <v>0</v>
      </c>
      <c r="J127" s="315" t="str">
        <f t="shared" si="3"/>
        <v>KÉM</v>
      </c>
      <c r="K127" s="285">
        <f t="shared" si="5"/>
        <v>0</v>
      </c>
      <c r="L127" s="315" t="str">
        <f t="shared" si="4"/>
        <v>KÉM</v>
      </c>
      <c r="M127" s="286" t="s">
        <v>1954</v>
      </c>
    </row>
    <row r="128" spans="1:13" ht="19.5" customHeight="1">
      <c r="A128" s="280">
        <v>118</v>
      </c>
      <c r="B128" s="304">
        <v>1821415841</v>
      </c>
      <c r="C128" s="281" t="s">
        <v>1853</v>
      </c>
      <c r="D128" s="282" t="s">
        <v>1854</v>
      </c>
      <c r="E128" s="283" t="s">
        <v>1855</v>
      </c>
      <c r="F128" s="284" t="s">
        <v>1812</v>
      </c>
      <c r="G128" s="285">
        <v>90</v>
      </c>
      <c r="H128" s="315" t="str">
        <f t="shared" si="2"/>
        <v>X SẮC</v>
      </c>
      <c r="I128" s="285">
        <v>85</v>
      </c>
      <c r="J128" s="315" t="str">
        <f t="shared" si="3"/>
        <v>TỐT</v>
      </c>
      <c r="K128" s="285">
        <f t="shared" si="5"/>
        <v>87.5</v>
      </c>
      <c r="L128" s="315" t="str">
        <f t="shared" si="4"/>
        <v>TỐT</v>
      </c>
      <c r="M128" s="286"/>
    </row>
    <row r="129" spans="1:13" ht="19.5" customHeight="1">
      <c r="A129" s="280">
        <v>119</v>
      </c>
      <c r="B129" s="304">
        <v>1821415842</v>
      </c>
      <c r="C129" s="281" t="s">
        <v>1856</v>
      </c>
      <c r="D129" s="282" t="s">
        <v>1614</v>
      </c>
      <c r="E129" s="283" t="s">
        <v>1857</v>
      </c>
      <c r="F129" s="284" t="s">
        <v>1812</v>
      </c>
      <c r="G129" s="285">
        <v>90</v>
      </c>
      <c r="H129" s="315" t="str">
        <f t="shared" si="2"/>
        <v>X SẮC</v>
      </c>
      <c r="I129" s="285">
        <v>90</v>
      </c>
      <c r="J129" s="315" t="str">
        <f t="shared" si="3"/>
        <v>X SẮC</v>
      </c>
      <c r="K129" s="285">
        <f t="shared" si="5"/>
        <v>90</v>
      </c>
      <c r="L129" s="315" t="str">
        <f t="shared" si="4"/>
        <v>X SẮC</v>
      </c>
      <c r="M129" s="286"/>
    </row>
    <row r="130" spans="1:13" ht="19.5" customHeight="1">
      <c r="A130" s="280">
        <v>120</v>
      </c>
      <c r="B130" s="304">
        <v>1821415844</v>
      </c>
      <c r="C130" s="281" t="s">
        <v>1858</v>
      </c>
      <c r="D130" s="282" t="s">
        <v>1859</v>
      </c>
      <c r="E130" s="283" t="s">
        <v>1593</v>
      </c>
      <c r="F130" s="284" t="s">
        <v>1812</v>
      </c>
      <c r="G130" s="285">
        <v>0</v>
      </c>
      <c r="H130" s="315" t="str">
        <f t="shared" si="2"/>
        <v>KÉM</v>
      </c>
      <c r="I130" s="285">
        <v>0</v>
      </c>
      <c r="J130" s="315" t="str">
        <f t="shared" si="3"/>
        <v>KÉM</v>
      </c>
      <c r="K130" s="285">
        <f t="shared" si="5"/>
        <v>0</v>
      </c>
      <c r="L130" s="315" t="str">
        <f t="shared" si="4"/>
        <v>KÉM</v>
      </c>
      <c r="M130" s="286" t="s">
        <v>1954</v>
      </c>
    </row>
    <row r="131" spans="1:13" ht="19.5" customHeight="1">
      <c r="A131" s="280">
        <v>121</v>
      </c>
      <c r="B131" s="304">
        <v>1821416016</v>
      </c>
      <c r="C131" s="281" t="s">
        <v>1860</v>
      </c>
      <c r="D131" s="282" t="s">
        <v>1861</v>
      </c>
      <c r="E131" s="283" t="s">
        <v>1862</v>
      </c>
      <c r="F131" s="284" t="s">
        <v>1812</v>
      </c>
      <c r="G131" s="285">
        <v>80</v>
      </c>
      <c r="H131" s="315" t="str">
        <f t="shared" si="2"/>
        <v>TỐT</v>
      </c>
      <c r="I131" s="285">
        <v>85</v>
      </c>
      <c r="J131" s="315" t="str">
        <f t="shared" si="3"/>
        <v>TỐT</v>
      </c>
      <c r="K131" s="285">
        <f t="shared" si="5"/>
        <v>82.5</v>
      </c>
      <c r="L131" s="315" t="str">
        <f t="shared" si="4"/>
        <v>TỐT</v>
      </c>
      <c r="M131" s="286"/>
    </row>
    <row r="132" spans="1:13" ht="19.5" customHeight="1">
      <c r="A132" s="280">
        <v>122</v>
      </c>
      <c r="B132" s="304">
        <v>1821416018</v>
      </c>
      <c r="C132" s="281" t="s">
        <v>1863</v>
      </c>
      <c r="D132" s="282" t="s">
        <v>1484</v>
      </c>
      <c r="E132" s="283" t="s">
        <v>1864</v>
      </c>
      <c r="F132" s="284" t="s">
        <v>1812</v>
      </c>
      <c r="G132" s="285">
        <v>95</v>
      </c>
      <c r="H132" s="315" t="str">
        <f t="shared" si="2"/>
        <v>X SẮC</v>
      </c>
      <c r="I132" s="285">
        <v>92</v>
      </c>
      <c r="J132" s="315" t="str">
        <f t="shared" si="3"/>
        <v>X SẮC</v>
      </c>
      <c r="K132" s="285">
        <f t="shared" si="5"/>
        <v>93.5</v>
      </c>
      <c r="L132" s="315" t="str">
        <f t="shared" si="4"/>
        <v>X SẮC</v>
      </c>
      <c r="M132" s="286"/>
    </row>
    <row r="133" spans="1:13" ht="19.5" customHeight="1">
      <c r="A133" s="280">
        <v>123</v>
      </c>
      <c r="B133" s="304">
        <v>1821416019</v>
      </c>
      <c r="C133" s="281" t="s">
        <v>1865</v>
      </c>
      <c r="D133" s="282" t="s">
        <v>1304</v>
      </c>
      <c r="E133" s="283" t="s">
        <v>1866</v>
      </c>
      <c r="F133" s="284" t="s">
        <v>1812</v>
      </c>
      <c r="G133" s="285">
        <v>90</v>
      </c>
      <c r="H133" s="315" t="str">
        <f t="shared" si="2"/>
        <v>X SẮC</v>
      </c>
      <c r="I133" s="285">
        <v>88</v>
      </c>
      <c r="J133" s="315" t="str">
        <f t="shared" si="3"/>
        <v>TỐT</v>
      </c>
      <c r="K133" s="285">
        <f t="shared" si="5"/>
        <v>89</v>
      </c>
      <c r="L133" s="315" t="str">
        <f t="shared" si="4"/>
        <v>TỐT</v>
      </c>
      <c r="M133" s="286"/>
    </row>
    <row r="134" spans="1:13" ht="19.5" customHeight="1">
      <c r="A134" s="280">
        <v>124</v>
      </c>
      <c r="B134" s="304">
        <v>1821416020</v>
      </c>
      <c r="C134" s="281" t="s">
        <v>1867</v>
      </c>
      <c r="D134" s="282" t="s">
        <v>1307</v>
      </c>
      <c r="E134" s="283" t="s">
        <v>1868</v>
      </c>
      <c r="F134" s="284" t="s">
        <v>1812</v>
      </c>
      <c r="G134" s="285">
        <v>80</v>
      </c>
      <c r="H134" s="315" t="str">
        <f t="shared" si="2"/>
        <v>TỐT</v>
      </c>
      <c r="I134" s="285">
        <v>80</v>
      </c>
      <c r="J134" s="315" t="str">
        <f t="shared" si="3"/>
        <v>TỐT</v>
      </c>
      <c r="K134" s="285">
        <f t="shared" si="5"/>
        <v>80</v>
      </c>
      <c r="L134" s="315" t="str">
        <f t="shared" si="4"/>
        <v>TỐT</v>
      </c>
      <c r="M134" s="286"/>
    </row>
    <row r="135" spans="1:13" ht="19.5" customHeight="1">
      <c r="A135" s="280">
        <v>125</v>
      </c>
      <c r="B135" s="304">
        <v>1821416021</v>
      </c>
      <c r="C135" s="281" t="s">
        <v>1869</v>
      </c>
      <c r="D135" s="282" t="s">
        <v>1399</v>
      </c>
      <c r="E135" s="283" t="s">
        <v>1870</v>
      </c>
      <c r="F135" s="284" t="s">
        <v>1812</v>
      </c>
      <c r="G135" s="285">
        <v>95</v>
      </c>
      <c r="H135" s="315" t="str">
        <f t="shared" si="2"/>
        <v>X SẮC</v>
      </c>
      <c r="I135" s="285">
        <v>92</v>
      </c>
      <c r="J135" s="315" t="str">
        <f t="shared" si="3"/>
        <v>X SẮC</v>
      </c>
      <c r="K135" s="285">
        <f t="shared" si="5"/>
        <v>93.5</v>
      </c>
      <c r="L135" s="315" t="str">
        <f t="shared" si="4"/>
        <v>X SẮC</v>
      </c>
      <c r="M135" s="286"/>
    </row>
    <row r="136" spans="1:13" ht="19.5" customHeight="1">
      <c r="A136" s="280">
        <v>126</v>
      </c>
      <c r="B136" s="304">
        <v>1821416022</v>
      </c>
      <c r="C136" s="281" t="s">
        <v>1560</v>
      </c>
      <c r="D136" s="282" t="s">
        <v>1417</v>
      </c>
      <c r="E136" s="283" t="s">
        <v>1871</v>
      </c>
      <c r="F136" s="284" t="s">
        <v>1812</v>
      </c>
      <c r="G136" s="285">
        <v>90</v>
      </c>
      <c r="H136" s="315" t="str">
        <f t="shared" si="2"/>
        <v>X SẮC</v>
      </c>
      <c r="I136" s="285">
        <v>90</v>
      </c>
      <c r="J136" s="315" t="str">
        <f t="shared" si="3"/>
        <v>X SẮC</v>
      </c>
      <c r="K136" s="285">
        <f t="shared" si="5"/>
        <v>90</v>
      </c>
      <c r="L136" s="315" t="str">
        <f t="shared" si="4"/>
        <v>X SẮC</v>
      </c>
      <c r="M136" s="286"/>
    </row>
    <row r="137" spans="1:13" ht="19.5" customHeight="1">
      <c r="A137" s="280">
        <v>127</v>
      </c>
      <c r="B137" s="304">
        <v>1821416205</v>
      </c>
      <c r="C137" s="281" t="s">
        <v>1872</v>
      </c>
      <c r="D137" s="282" t="s">
        <v>1352</v>
      </c>
      <c r="E137" s="283" t="s">
        <v>938</v>
      </c>
      <c r="F137" s="284" t="s">
        <v>1812</v>
      </c>
      <c r="G137" s="285">
        <v>80</v>
      </c>
      <c r="H137" s="315" t="str">
        <f aca="true" t="shared" si="6" ref="H137:H142">IF(G137&gt;=90,"X SẮC",IF(G137&gt;=80,"TỐT",IF(G137&gt;=70,"KHÁ",IF(G137&gt;=60,"TB KHÁ",IF(G137&gt;=50,"T. BÌNH",IF(G137&gt;=40,"YẾU","KÉM"))))))</f>
        <v>TỐT</v>
      </c>
      <c r="I137" s="285">
        <v>80</v>
      </c>
      <c r="J137" s="315" t="str">
        <f t="shared" si="3"/>
        <v>TỐT</v>
      </c>
      <c r="K137" s="285">
        <f t="shared" si="5"/>
        <v>80</v>
      </c>
      <c r="L137" s="315" t="str">
        <f t="shared" si="4"/>
        <v>TỐT</v>
      </c>
      <c r="M137" s="286"/>
    </row>
    <row r="138" spans="1:13" ht="19.5" customHeight="1">
      <c r="A138" s="280">
        <v>128</v>
      </c>
      <c r="B138" s="304">
        <v>1821416294</v>
      </c>
      <c r="C138" s="281" t="s">
        <v>1873</v>
      </c>
      <c r="D138" s="282" t="s">
        <v>1874</v>
      </c>
      <c r="E138" s="283" t="s">
        <v>1875</v>
      </c>
      <c r="F138" s="284" t="s">
        <v>1812</v>
      </c>
      <c r="G138" s="285">
        <v>0</v>
      </c>
      <c r="H138" s="315" t="str">
        <f t="shared" si="6"/>
        <v>KÉM</v>
      </c>
      <c r="I138" s="285">
        <v>0</v>
      </c>
      <c r="J138" s="315" t="str">
        <f>IF(I138&gt;=90,"X SẮC",IF(I138&gt;=80,"TỐT",IF(I138&gt;=70,"KHÁ",IF(I138&gt;=60,"TB KHÁ",IF(I138&gt;=50,"T. BÌNH",IF(I138&gt;=40,"YẾU","KÉM"))))))</f>
        <v>KÉM</v>
      </c>
      <c r="K138" s="285">
        <f t="shared" si="5"/>
        <v>0</v>
      </c>
      <c r="L138" s="315" t="str">
        <f>IF(K138&gt;=90,"X SẮC",IF(K138&gt;=80,"TỐT",IF(K138&gt;=70,"KHÁ",IF(K138&gt;=60,"TB KHÁ",IF(K138&gt;=50,"T. BÌNH",IF(K138&gt;=40,"YẾU","KÉM"))))))</f>
        <v>KÉM</v>
      </c>
      <c r="M138" s="286"/>
    </row>
    <row r="139" spans="1:13" ht="19.5" customHeight="1">
      <c r="A139" s="280">
        <v>129</v>
      </c>
      <c r="B139" s="304">
        <v>1821416295</v>
      </c>
      <c r="C139" s="281" t="s">
        <v>1386</v>
      </c>
      <c r="D139" s="282" t="s">
        <v>1573</v>
      </c>
      <c r="E139" s="283" t="s">
        <v>64</v>
      </c>
      <c r="F139" s="284" t="s">
        <v>1812</v>
      </c>
      <c r="G139" s="285">
        <v>0</v>
      </c>
      <c r="H139" s="315" t="str">
        <f t="shared" si="6"/>
        <v>KÉM</v>
      </c>
      <c r="I139" s="285">
        <v>0</v>
      </c>
      <c r="J139" s="315" t="str">
        <f>IF(I139&gt;=90,"X SẮC",IF(I139&gt;=80,"TỐT",IF(I139&gt;=70,"KHÁ",IF(I139&gt;=60,"TB KHÁ",IF(I139&gt;=50,"T. BÌNH",IF(I139&gt;=40,"YẾU","KÉM"))))))</f>
        <v>KÉM</v>
      </c>
      <c r="K139" s="285">
        <f>(G139+I139)/2</f>
        <v>0</v>
      </c>
      <c r="L139" s="315" t="str">
        <f>IF(K139&gt;=90,"X SẮC",IF(K139&gt;=80,"TỐT",IF(K139&gt;=70,"KHÁ",IF(K139&gt;=60,"TB KHÁ",IF(K139&gt;=50,"T. BÌNH",IF(K139&gt;=40,"YẾU","KÉM"))))))</f>
        <v>KÉM</v>
      </c>
      <c r="M139" s="286" t="s">
        <v>1954</v>
      </c>
    </row>
    <row r="140" spans="1:13" ht="19.5" customHeight="1">
      <c r="A140" s="280">
        <v>130</v>
      </c>
      <c r="B140" s="304">
        <v>1821416296</v>
      </c>
      <c r="C140" s="281" t="s">
        <v>1876</v>
      </c>
      <c r="D140" s="282" t="s">
        <v>1877</v>
      </c>
      <c r="E140" s="283" t="s">
        <v>1855</v>
      </c>
      <c r="F140" s="284" t="s">
        <v>1812</v>
      </c>
      <c r="G140" s="285">
        <v>90</v>
      </c>
      <c r="H140" s="315" t="str">
        <f t="shared" si="6"/>
        <v>X SẮC</v>
      </c>
      <c r="I140" s="285">
        <v>90</v>
      </c>
      <c r="J140" s="315" t="str">
        <f>IF(I140&gt;=90,"X SẮC",IF(I140&gt;=80,"TỐT",IF(I140&gt;=70,"KHÁ",IF(I140&gt;=60,"TB KHÁ",IF(I140&gt;=50,"T. BÌNH",IF(I140&gt;=40,"YẾU","KÉM"))))))</f>
        <v>X SẮC</v>
      </c>
      <c r="K140" s="285">
        <f>(G140+I140)/2</f>
        <v>90</v>
      </c>
      <c r="L140" s="315" t="str">
        <f>IF(K140&gt;=90,"X SẮC",IF(K140&gt;=80,"TỐT",IF(K140&gt;=70,"KHÁ",IF(K140&gt;=60,"TB KHÁ",IF(K140&gt;=50,"T. BÌNH",IF(K140&gt;=40,"YẾU","KÉM"))))))</f>
        <v>X SẮC</v>
      </c>
      <c r="M140" s="286"/>
    </row>
    <row r="141" spans="1:13" ht="19.5" customHeight="1">
      <c r="A141" s="280">
        <v>131</v>
      </c>
      <c r="B141" s="304">
        <v>1821416297</v>
      </c>
      <c r="C141" s="281" t="s">
        <v>1878</v>
      </c>
      <c r="D141" s="282" t="s">
        <v>1513</v>
      </c>
      <c r="E141" s="283" t="s">
        <v>1421</v>
      </c>
      <c r="F141" s="284" t="s">
        <v>1812</v>
      </c>
      <c r="G141" s="285">
        <v>90</v>
      </c>
      <c r="H141" s="315" t="str">
        <f t="shared" si="6"/>
        <v>X SẮC</v>
      </c>
      <c r="I141" s="285">
        <v>90</v>
      </c>
      <c r="J141" s="315" t="str">
        <f>IF(I141&gt;=90,"X SẮC",IF(I141&gt;=80,"TỐT",IF(I141&gt;=70,"KHÁ",IF(I141&gt;=60,"TB KHÁ",IF(I141&gt;=50,"T. BÌNH",IF(I141&gt;=40,"YẾU","KÉM"))))))</f>
        <v>X SẮC</v>
      </c>
      <c r="K141" s="285">
        <f>(G141+I141)/2</f>
        <v>90</v>
      </c>
      <c r="L141" s="315" t="str">
        <f>IF(K141&gt;=90,"X SẮC",IF(K141&gt;=80,"TỐT",IF(K141&gt;=70,"KHÁ",IF(K141&gt;=60,"TB KHÁ",IF(K141&gt;=50,"T. BÌNH",IF(K141&gt;=40,"YẾU","KÉM"))))))</f>
        <v>X SẮC</v>
      </c>
      <c r="M141" s="286"/>
    </row>
    <row r="142" spans="1:13" ht="19.5" customHeight="1">
      <c r="A142" s="298">
        <v>132</v>
      </c>
      <c r="B142" s="307">
        <v>1821416576</v>
      </c>
      <c r="C142" s="299" t="s">
        <v>1398</v>
      </c>
      <c r="D142" s="300" t="s">
        <v>1879</v>
      </c>
      <c r="E142" s="301" t="s">
        <v>1880</v>
      </c>
      <c r="F142" s="302" t="s">
        <v>1812</v>
      </c>
      <c r="G142" s="296">
        <v>70</v>
      </c>
      <c r="H142" s="317" t="str">
        <f t="shared" si="6"/>
        <v>KHÁ</v>
      </c>
      <c r="I142" s="296">
        <v>95</v>
      </c>
      <c r="J142" s="317" t="str">
        <f>IF(I142&gt;=90,"X SẮC",IF(I142&gt;=80,"TỐT",IF(I142&gt;=70,"KHÁ",IF(I142&gt;=60,"TB KHÁ",IF(I142&gt;=50,"T. BÌNH",IF(I142&gt;=40,"YẾU","KÉM"))))))</f>
        <v>X SẮC</v>
      </c>
      <c r="K142" s="296">
        <f>(G142+I142)/2</f>
        <v>82.5</v>
      </c>
      <c r="L142" s="317" t="str">
        <f>IF(K142&gt;=90,"X SẮC",IF(K142&gt;=80,"TỐT",IF(K142&gt;=70,"KHÁ",IF(K142&gt;=60,"TB KHÁ",IF(K142&gt;=50,"T. BÌNH",IF(K142&gt;=40,"YẾU","KÉM"))))))</f>
        <v>TỐT</v>
      </c>
      <c r="M142" s="297"/>
    </row>
    <row r="143" spans="1:13" ht="24.75" customHeight="1">
      <c r="A143" s="318"/>
      <c r="B143" s="319"/>
      <c r="C143" s="319"/>
      <c r="D143" s="319"/>
      <c r="E143" s="319"/>
      <c r="F143" s="319"/>
      <c r="G143" s="323"/>
      <c r="H143" s="323"/>
      <c r="I143" s="323"/>
      <c r="J143" s="320"/>
      <c r="K143" s="323"/>
      <c r="L143" s="323"/>
      <c r="M143" s="323">
        <f>COUNTIF(M11:M142,"=NH")</f>
        <v>10</v>
      </c>
    </row>
    <row r="144" spans="1:14" ht="16.5">
      <c r="A144" s="318"/>
      <c r="B144" s="318"/>
      <c r="C144" s="320"/>
      <c r="D144" s="320"/>
      <c r="E144" s="320"/>
      <c r="F144" s="320"/>
      <c r="G144" s="451" t="s">
        <v>2480</v>
      </c>
      <c r="H144" s="452"/>
      <c r="I144" s="453"/>
      <c r="J144" s="322"/>
      <c r="K144" s="451" t="s">
        <v>2482</v>
      </c>
      <c r="L144" s="452"/>
      <c r="M144" s="453"/>
      <c r="N144" s="4"/>
    </row>
    <row r="145" spans="1:13" ht="16.5">
      <c r="A145" s="318"/>
      <c r="B145" s="318"/>
      <c r="C145" s="320"/>
      <c r="D145" s="320"/>
      <c r="E145" s="320"/>
      <c r="F145" s="320"/>
      <c r="G145" s="311" t="s">
        <v>2412</v>
      </c>
      <c r="H145" s="308" t="s">
        <v>2413</v>
      </c>
      <c r="I145" s="308" t="s">
        <v>4</v>
      </c>
      <c r="J145" s="309"/>
      <c r="K145" s="313" t="s">
        <v>2412</v>
      </c>
      <c r="L145" s="308" t="s">
        <v>2413</v>
      </c>
      <c r="M145" s="308" t="s">
        <v>4</v>
      </c>
    </row>
    <row r="146" spans="1:13" ht="16.5">
      <c r="A146" s="318"/>
      <c r="B146" s="318"/>
      <c r="C146" s="320"/>
      <c r="D146" s="320"/>
      <c r="E146" s="320"/>
      <c r="F146" s="320"/>
      <c r="G146" s="311" t="s">
        <v>1522</v>
      </c>
      <c r="H146" s="308">
        <f>COUNTIF($J$11:$J$142,G146)</f>
        <v>40</v>
      </c>
      <c r="I146" s="312">
        <f>H146/$H$153</f>
        <v>0.30303030303030304</v>
      </c>
      <c r="J146" s="309"/>
      <c r="K146" s="313" t="s">
        <v>1522</v>
      </c>
      <c r="L146" s="308">
        <f>COUNTIF($L$11:$L$142,K146)</f>
        <v>23</v>
      </c>
      <c r="M146" s="312">
        <f>L146/$L$153</f>
        <v>0.17424242424242425</v>
      </c>
    </row>
    <row r="147" spans="1:13" ht="15.75" customHeight="1">
      <c r="A147" s="318"/>
      <c r="B147" s="318"/>
      <c r="C147" s="320"/>
      <c r="D147" s="320"/>
      <c r="E147" s="320"/>
      <c r="F147" s="320"/>
      <c r="G147" s="311" t="s">
        <v>1523</v>
      </c>
      <c r="H147" s="308">
        <f aca="true" t="shared" si="7" ref="H147:H152">COUNTIF($J$11:$J$142,G147)</f>
        <v>43</v>
      </c>
      <c r="I147" s="312">
        <f aca="true" t="shared" si="8" ref="I147:I153">H147/$H$153</f>
        <v>0.32575757575757575</v>
      </c>
      <c r="J147" s="309"/>
      <c r="K147" s="313" t="s">
        <v>1523</v>
      </c>
      <c r="L147" s="308">
        <f aca="true" t="shared" si="9" ref="L147:L152">COUNTIF($L$11:$L$142,K147)</f>
        <v>53</v>
      </c>
      <c r="M147" s="312">
        <f aca="true" t="shared" si="10" ref="M147:M153">L147/$L$153</f>
        <v>0.4015151515151515</v>
      </c>
    </row>
    <row r="148" spans="1:13" ht="15.75" customHeight="1">
      <c r="A148" s="318"/>
      <c r="B148" s="318"/>
      <c r="C148" s="320"/>
      <c r="D148" s="320"/>
      <c r="E148" s="320"/>
      <c r="F148" s="320"/>
      <c r="G148" s="311" t="s">
        <v>2414</v>
      </c>
      <c r="H148" s="308">
        <f t="shared" si="7"/>
        <v>21</v>
      </c>
      <c r="I148" s="312">
        <f t="shared" si="8"/>
        <v>0.1590909090909091</v>
      </c>
      <c r="J148" s="309"/>
      <c r="K148" s="313" t="s">
        <v>2414</v>
      </c>
      <c r="L148" s="308">
        <f t="shared" si="9"/>
        <v>27</v>
      </c>
      <c r="M148" s="312">
        <f t="shared" si="10"/>
        <v>0.20454545454545456</v>
      </c>
    </row>
    <row r="149" spans="1:13" ht="15.75" customHeight="1">
      <c r="A149" s="318"/>
      <c r="B149" s="318"/>
      <c r="C149" s="320"/>
      <c r="D149" s="320"/>
      <c r="E149" s="320"/>
      <c r="F149" s="320"/>
      <c r="G149" s="311" t="s">
        <v>2415</v>
      </c>
      <c r="H149" s="308">
        <f t="shared" si="7"/>
        <v>1</v>
      </c>
      <c r="I149" s="312">
        <f t="shared" si="8"/>
        <v>0.007575757575757576</v>
      </c>
      <c r="J149" s="309"/>
      <c r="K149" s="313" t="s">
        <v>2415</v>
      </c>
      <c r="L149" s="308">
        <f t="shared" si="9"/>
        <v>3</v>
      </c>
      <c r="M149" s="312">
        <f t="shared" si="10"/>
        <v>0.022727272727272728</v>
      </c>
    </row>
    <row r="150" spans="1:13" ht="15.75" customHeight="1">
      <c r="A150" s="318"/>
      <c r="B150" s="318"/>
      <c r="C150" s="320"/>
      <c r="D150" s="320"/>
      <c r="E150" s="320"/>
      <c r="F150" s="320"/>
      <c r="G150" s="311" t="s">
        <v>2416</v>
      </c>
      <c r="H150" s="308">
        <f t="shared" si="7"/>
        <v>2</v>
      </c>
      <c r="I150" s="312">
        <f t="shared" si="8"/>
        <v>0.015151515151515152</v>
      </c>
      <c r="J150" s="309"/>
      <c r="K150" s="313" t="s">
        <v>2416</v>
      </c>
      <c r="L150" s="308">
        <f t="shared" si="9"/>
        <v>0</v>
      </c>
      <c r="M150" s="312">
        <f t="shared" si="10"/>
        <v>0</v>
      </c>
    </row>
    <row r="151" spans="1:13" ht="15.75" customHeight="1">
      <c r="A151" s="318"/>
      <c r="B151" s="318"/>
      <c r="C151" s="320"/>
      <c r="D151" s="320"/>
      <c r="E151" s="320"/>
      <c r="F151" s="320"/>
      <c r="G151" s="311" t="s">
        <v>2417</v>
      </c>
      <c r="H151" s="308">
        <f t="shared" si="7"/>
        <v>0</v>
      </c>
      <c r="I151" s="312">
        <f t="shared" si="8"/>
        <v>0</v>
      </c>
      <c r="J151" s="309"/>
      <c r="K151" s="313" t="s">
        <v>2481</v>
      </c>
      <c r="L151" s="308">
        <f t="shared" si="9"/>
        <v>8</v>
      </c>
      <c r="M151" s="312">
        <f t="shared" si="10"/>
        <v>0.06060606060606061</v>
      </c>
    </row>
    <row r="152" spans="1:13" ht="15.75" customHeight="1">
      <c r="A152" s="318"/>
      <c r="B152" s="318"/>
      <c r="C152" s="320"/>
      <c r="D152" s="320"/>
      <c r="E152" s="320"/>
      <c r="F152" s="320"/>
      <c r="G152" s="311" t="s">
        <v>2418</v>
      </c>
      <c r="H152" s="308">
        <f t="shared" si="7"/>
        <v>25</v>
      </c>
      <c r="I152" s="312">
        <f t="shared" si="8"/>
        <v>0.1893939393939394</v>
      </c>
      <c r="J152" s="309"/>
      <c r="K152" s="313" t="s">
        <v>2418</v>
      </c>
      <c r="L152" s="308">
        <f t="shared" si="9"/>
        <v>18</v>
      </c>
      <c r="M152" s="312">
        <f t="shared" si="10"/>
        <v>0.13636363636363635</v>
      </c>
    </row>
    <row r="153" spans="1:13" ht="15.75" customHeight="1">
      <c r="A153" s="318"/>
      <c r="B153" s="318"/>
      <c r="C153" s="320"/>
      <c r="D153" s="320"/>
      <c r="E153" s="320"/>
      <c r="F153" s="320"/>
      <c r="G153" s="311" t="s">
        <v>2419</v>
      </c>
      <c r="H153" s="308">
        <f>SUM(H146:H152)</f>
        <v>132</v>
      </c>
      <c r="I153" s="312">
        <f t="shared" si="8"/>
        <v>1</v>
      </c>
      <c r="J153" s="309"/>
      <c r="K153" s="313" t="s">
        <v>2419</v>
      </c>
      <c r="L153" s="308">
        <f>SUM(L146:L152)</f>
        <v>132</v>
      </c>
      <c r="M153" s="312">
        <f t="shared" si="10"/>
        <v>1</v>
      </c>
    </row>
    <row r="154" spans="2:13" s="5" customFormat="1" ht="16.5">
      <c r="B154" s="2"/>
      <c r="F154" s="454" t="s">
        <v>2494</v>
      </c>
      <c r="G154" s="454"/>
      <c r="H154" s="454"/>
      <c r="I154" s="454"/>
      <c r="J154" s="454"/>
      <c r="K154" s="454"/>
      <c r="L154" s="454"/>
      <c r="M154" s="454"/>
    </row>
    <row r="155" spans="1:14" s="7" customFormat="1" ht="16.5">
      <c r="A155" s="430" t="s">
        <v>5</v>
      </c>
      <c r="B155" s="430"/>
      <c r="C155" s="430"/>
      <c r="D155" s="430"/>
      <c r="E155" s="430"/>
      <c r="F155" s="430"/>
      <c r="G155" s="449" t="s">
        <v>2420</v>
      </c>
      <c r="H155" s="449"/>
      <c r="I155" s="449"/>
      <c r="J155" s="449"/>
      <c r="K155" s="449"/>
      <c r="L155" s="449"/>
      <c r="M155" s="449"/>
      <c r="N155" s="5"/>
    </row>
    <row r="156" spans="1:14" ht="16.5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9" spans="1:13" ht="16.5">
      <c r="A159" s="430" t="s">
        <v>2463</v>
      </c>
      <c r="B159" s="430"/>
      <c r="C159" s="430"/>
      <c r="G159" s="449" t="s">
        <v>2462</v>
      </c>
      <c r="H159" s="449"/>
      <c r="I159" s="449"/>
      <c r="J159" s="449"/>
      <c r="K159" s="449"/>
      <c r="L159" s="449"/>
      <c r="M159" s="449"/>
    </row>
  </sheetData>
  <sheetProtection/>
  <mergeCells count="25">
    <mergeCell ref="G155:M155"/>
    <mergeCell ref="M9:M10"/>
    <mergeCell ref="G9:H9"/>
    <mergeCell ref="A7:N7"/>
    <mergeCell ref="A9:A10"/>
    <mergeCell ref="C9:D10"/>
    <mergeCell ref="G144:I144"/>
    <mergeCell ref="K144:M144"/>
    <mergeCell ref="F154:M154"/>
    <mergeCell ref="A159:C159"/>
    <mergeCell ref="G159:M159"/>
    <mergeCell ref="A155:C155"/>
    <mergeCell ref="B9:B10"/>
    <mergeCell ref="D155:F155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G11:G142 I11:I142 K11:K142">
    <cfRule type="cellIs" priority="3" dxfId="0" operator="equal" stopIfTrue="1">
      <formula>0</formula>
    </cfRule>
  </conditionalFormatting>
  <printOptions/>
  <pageMargins left="0.26" right="0.17" top="0.22" bottom="0.27" header="0.22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Windows User</cp:lastModifiedBy>
  <cp:lastPrinted>2013-09-05T04:03:22Z</cp:lastPrinted>
  <dcterms:created xsi:type="dcterms:W3CDTF">2010-01-05T06:35:47Z</dcterms:created>
  <dcterms:modified xsi:type="dcterms:W3CDTF">2013-09-06T01:11:09Z</dcterms:modified>
  <cp:category/>
  <cp:version/>
  <cp:contentType/>
  <cp:contentStatus/>
</cp:coreProperties>
</file>