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825" windowWidth="15600" windowHeight="5940" tabRatio="981" activeTab="0"/>
  </bookViews>
  <sheets>
    <sheet name="RL04" sheetId="1" r:id="rId1"/>
    <sheet name="K20PSUQTH" sheetId="2" r:id="rId2"/>
    <sheet name="K20PSUQNH" sheetId="3" r:id="rId3"/>
    <sheet name="K20PSUKKT" sheetId="4" r:id="rId4"/>
    <sheet name="K20CSUXDD" sheetId="5" r:id="rId5"/>
    <sheet name="K20CSUKTR" sheetId="6" r:id="rId6"/>
    <sheet name="K20CMUTCD" sheetId="7" r:id="rId7"/>
    <sheet name="K20CMUTTT" sheetId="8" r:id="rId8"/>
    <sheet name="K20CMUTPM" sheetId="9" r:id="rId9"/>
    <sheet name="K20CMUTMT" sheetId="10" r:id="rId10"/>
    <sheet name="K19PSUQTH" sheetId="11" r:id="rId11"/>
    <sheet name="K19PSUQNH " sheetId="12" r:id="rId12"/>
    <sheet name="K19PSUKKT" sheetId="13" r:id="rId13"/>
    <sheet name="K19CSUXDD" sheetId="14" r:id="rId14"/>
    <sheet name="K19CSUKTR" sheetId="15" r:id="rId15"/>
    <sheet name="K19CMUTTT" sheetId="16" r:id="rId16"/>
    <sheet name="K19CMUTPM" sheetId="17" r:id="rId17"/>
    <sheet name="K19CMUTMT" sheetId="18" r:id="rId18"/>
    <sheet name="K19CMUTCD" sheetId="19" r:id="rId19"/>
    <sheet name="K19PSUQCD" sheetId="20" r:id="rId20"/>
    <sheet name="K19PSUKCD" sheetId="21" r:id="rId21"/>
    <sheet name="K18PSUQTH" sheetId="22" r:id="rId22"/>
    <sheet name="K18PSUQNH" sheetId="23" r:id="rId23"/>
    <sheet name="K18PSUKKT" sheetId="24" r:id="rId24"/>
    <sheet name="K18CSUXDD" sheetId="25" r:id="rId25"/>
    <sheet name="K18CSUKTR" sheetId="26" r:id="rId26"/>
    <sheet name="K18CMUTPM" sheetId="27" r:id="rId27"/>
    <sheet name="K18CMUTMT" sheetId="28" r:id="rId28"/>
    <sheet name="K18CMUTTT" sheetId="29" r:id="rId29"/>
    <sheet name="K17CSUXDD" sheetId="30" r:id="rId30"/>
    <sheet name="K17CSUKTR" sheetId="31" r:id="rId31"/>
    <sheet name="Vi Phạm" sheetId="32" r:id="rId32"/>
    <sheet name="Thống kê" sheetId="33" r:id="rId33"/>
  </sheets>
  <externalReferences>
    <externalReference r:id="rId36"/>
    <externalReference r:id="rId37"/>
  </externalReferences>
  <definedNames>
    <definedName name="_xlnm.Print_Titles" localSheetId="30">'K17CSUKTR'!$10:$10</definedName>
    <definedName name="_xlnm.Print_Titles" localSheetId="29">'K17CSUXDD'!$10:$10</definedName>
    <definedName name="_xlnm.Print_Titles" localSheetId="27">'K18CMUTMT'!$10:$10</definedName>
    <definedName name="_xlnm.Print_Titles" localSheetId="26">'K18CMUTPM'!$10:$10</definedName>
    <definedName name="_xlnm.Print_Titles" localSheetId="28">'K18CMUTTT'!$10:$10</definedName>
    <definedName name="_xlnm.Print_Titles" localSheetId="25">'K18CSUKTR'!$10:$10</definedName>
    <definedName name="_xlnm.Print_Titles" localSheetId="24">'K18CSUXDD'!$10:$10</definedName>
    <definedName name="_xlnm.Print_Titles" localSheetId="23">'K18PSUKKT'!$10:$10</definedName>
    <definedName name="_xlnm.Print_Titles" localSheetId="22">'K18PSUQNH'!$10:$10</definedName>
    <definedName name="_xlnm.Print_Titles" localSheetId="21">'K18PSUQTH'!$10:$10</definedName>
    <definedName name="_xlnm.Print_Titles" localSheetId="18">'K19CMUTCD'!$10:$10</definedName>
    <definedName name="_xlnm.Print_Titles" localSheetId="17">'K19CMUTMT'!$10:$10</definedName>
    <definedName name="_xlnm.Print_Titles" localSheetId="16">'K19CMUTPM'!$10:$10</definedName>
    <definedName name="_xlnm.Print_Titles" localSheetId="15">'K19CMUTTT'!$10:$10</definedName>
    <definedName name="_xlnm.Print_Titles" localSheetId="14">'K19CSUKTR'!$10:$10</definedName>
    <definedName name="_xlnm.Print_Titles" localSheetId="13">'K19CSUXDD'!$10:$10</definedName>
    <definedName name="_xlnm.Print_Titles" localSheetId="20">'K19PSUKCD'!$10:$10</definedName>
    <definedName name="_xlnm.Print_Titles" localSheetId="12">'K19PSUKKT'!$10:$10</definedName>
    <definedName name="_xlnm.Print_Titles" localSheetId="19">'K19PSUQCD'!$10:$10</definedName>
    <definedName name="_xlnm.Print_Titles" localSheetId="11">'K19PSUQNH '!$10:$10</definedName>
    <definedName name="_xlnm.Print_Titles" localSheetId="10">'K19PSUQTH'!$10:$10</definedName>
    <definedName name="_xlnm.Print_Titles" localSheetId="6">'K20CMUTCD'!$10:$10</definedName>
    <definedName name="_xlnm.Print_Titles" localSheetId="9">'K20CMUTMT'!$10:$10</definedName>
    <definedName name="_xlnm.Print_Titles" localSheetId="8">'K20CMUTPM'!$10:$10</definedName>
    <definedName name="_xlnm.Print_Titles" localSheetId="7">'K20CMUTTT'!$10:$10</definedName>
    <definedName name="_xlnm.Print_Titles" localSheetId="5">'K20CSUKTR'!$10:$10</definedName>
    <definedName name="_xlnm.Print_Titles" localSheetId="4">'K20CSUXDD'!$10:$10</definedName>
    <definedName name="_xlnm.Print_Titles" localSheetId="3">'K20PSUKKT'!$10:$10</definedName>
    <definedName name="_xlnm.Print_Titles" localSheetId="2">'K20PSUQNH'!$10:$10</definedName>
    <definedName name="_xlnm.Print_Titles" localSheetId="1">'K20PSUQTH'!$10:$10</definedName>
    <definedName name="solver_eng" localSheetId="29" hidden="1">1</definedName>
    <definedName name="solver_neg" localSheetId="29" hidden="1">1</definedName>
    <definedName name="solver_num" localSheetId="29" hidden="1">0</definedName>
    <definedName name="solver_opt" localSheetId="29" hidden="1">'K17CSUXDD'!$A$5</definedName>
    <definedName name="solver_typ" localSheetId="29" hidden="1">1</definedName>
    <definedName name="solver_val" localSheetId="29" hidden="1">0</definedName>
    <definedName name="solver_ver" localSheetId="29" hidden="1">3</definedName>
  </definedNames>
  <calcPr fullCalcOnLoad="1"/>
</workbook>
</file>

<file path=xl/comments11.xml><?xml version="1.0" encoding="utf-8"?>
<comments xmlns="http://schemas.openxmlformats.org/spreadsheetml/2006/main">
  <authors>
    <author>Admin</author>
  </authors>
  <commentList>
    <comment ref="G10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Lấy điểm HK1 2013-2014 k18psuqnh</t>
        </r>
      </text>
    </comment>
    <comment ref="H10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Lấy điểm HK2 2013-2014 K18PSUQNH
</t>
        </r>
      </text>
    </comment>
  </commentList>
</comments>
</file>

<file path=xl/comments12.xml><?xml version="1.0" encoding="utf-8"?>
<comments xmlns="http://schemas.openxmlformats.org/spreadsheetml/2006/main">
  <authors>
    <author>Admin</author>
  </authors>
  <commentList>
    <comment ref="G41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Lấy điểm từ HK1 2012-2013 K17PSUQNH
</t>
        </r>
      </text>
    </comment>
  </commentList>
</comments>
</file>

<file path=xl/comments13.xml><?xml version="1.0" encoding="utf-8"?>
<comments xmlns="http://schemas.openxmlformats.org/spreadsheetml/2006/main">
  <authors>
    <author>GIANG</author>
  </authors>
  <commentList>
    <comment ref="G44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Điểm này T.Tân đánh giá </t>
        </r>
      </text>
    </comment>
  </commentList>
</comments>
</file>

<file path=xl/comments14.xml><?xml version="1.0" encoding="utf-8"?>
<comments xmlns="http://schemas.openxmlformats.org/spreadsheetml/2006/main">
  <authors>
    <author>Admin</author>
  </authors>
  <commentList>
    <comment ref="G4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Lấy điểm HK1 13-14 từ K18CSUXDD
</t>
        </r>
      </text>
    </comment>
  </commentList>
</comments>
</file>

<file path=xl/comments15.xml><?xml version="1.0" encoding="utf-8"?>
<comments xmlns="http://schemas.openxmlformats.org/spreadsheetml/2006/main">
  <authors>
    <author>GIANG</author>
    <author>Admin</author>
  </authors>
  <commentList>
    <comment ref="B91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K17CSUKTR--&gt;K19CSUKTR</t>
        </r>
      </text>
    </comment>
    <comment ref="G91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Lấy điểm từ học kỳ 1 2012-2013 của K17CSUKTR</t>
        </r>
      </text>
    </comment>
    <comment ref="G92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Lấy điểm từ học kỳ 1 2012-2013 của K17CSUKTR</t>
        </r>
      </text>
    </comment>
    <comment ref="G50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Lấy điểm của học kỳ 1 2013-2014 K18CSUKTR</t>
        </r>
      </text>
    </comment>
    <comment ref="G52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Lấy điểm từ học kỳ 1 2012-2013 K17CSUKTR</t>
        </r>
      </text>
    </comment>
    <comment ref="G53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Lấy điểm của học kỳ 1 2013-2014 K18CSUKTR</t>
        </r>
      </text>
    </comment>
    <comment ref="H52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LXH đánh giá
</t>
        </r>
      </text>
    </comment>
    <comment ref="H94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LXH đánh giá
</t>
        </r>
      </text>
    </comment>
    <comment ref="G94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Lấy điểm K18CSUKTR hk1 13-14</t>
        </r>
      </text>
    </comment>
    <comment ref="G93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Lấy điểm HK1 13-14 k18CSUKTR</t>
        </r>
      </text>
    </comment>
    <comment ref="H90" authorId="1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LXH đánh giá
</t>
        </r>
      </text>
    </comment>
    <comment ref="H93" authorId="1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LXH đánh giá
</t>
        </r>
      </text>
    </comment>
  </commentList>
</comments>
</file>

<file path=xl/comments17.xml><?xml version="1.0" encoding="utf-8"?>
<comments xmlns="http://schemas.openxmlformats.org/spreadsheetml/2006/main">
  <authors>
    <author>GIANG</author>
    <author>Admin</author>
  </authors>
  <commentList>
    <comment ref="G127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Lấy điểm HK1 K19PSUQTH
</t>
        </r>
      </text>
    </comment>
    <comment ref="K43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</t>
        </r>
      </text>
    </comment>
    <comment ref="K108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K18CMUTPM--&gt;
K19CMUTPM. TĐHuy vẫn còn tên CV</t>
        </r>
      </text>
    </comment>
    <comment ref="K127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K19PSUQTH--&gt; QĐ302</t>
        </r>
      </text>
    </comment>
    <comment ref="B41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K18CMUTPM--&gt;K19CMUTPM</t>
        </r>
      </text>
    </comment>
    <comment ref="B103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K19PSUKKT--&gt;K19CMUTPM
</t>
        </r>
      </text>
    </comment>
    <comment ref="G41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Lấy điểm HK1 2013-2014 từ K18CMUTPM</t>
        </r>
      </text>
    </comment>
    <comment ref="G42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Lấy điểm từ HK1 013-2014 của K18CMUTPM
</t>
        </r>
      </text>
    </comment>
    <comment ref="H42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Lấy điểm từ HK2 13-14 K18CMUTPM
</t>
        </r>
      </text>
    </comment>
  </commentList>
</comments>
</file>

<file path=xl/comments2.xml><?xml version="1.0" encoding="utf-8"?>
<comments xmlns="http://schemas.openxmlformats.org/spreadsheetml/2006/main">
  <authors>
    <author>GIANG</author>
    <author>Windows User</author>
  </authors>
  <commentList>
    <comment ref="K67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Ko có CV, Cô Ly ĐG</t>
        </r>
      </text>
    </comment>
    <comment ref="K72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T.Tân ĐG</t>
        </r>
      </text>
    </comment>
    <comment ref="B76" authorId="1">
      <text>
        <r>
          <rPr>
            <b/>
            <sz val="9"/>
            <rFont val="Tahoma"/>
            <family val="2"/>
          </rPr>
          <t>2026242630</t>
        </r>
      </text>
    </comment>
    <comment ref="B130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2021350503</t>
        </r>
      </text>
    </comment>
    <comment ref="G93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Lấy điểm từ HK1 2013-2014 của K19PSUQTH
</t>
        </r>
      </text>
    </comment>
  </commentList>
</comments>
</file>

<file path=xl/comments20.xml><?xml version="1.0" encoding="utf-8"?>
<comments xmlns="http://schemas.openxmlformats.org/spreadsheetml/2006/main">
  <authors>
    <author>Admin</author>
  </authors>
  <commentList>
    <comment ref="G1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Lấy điểm HK1 13-14
K18PSUQCD
</t>
        </r>
      </text>
    </comment>
  </commentList>
</comments>
</file>

<file path=xl/comments22.xml><?xml version="1.0" encoding="utf-8"?>
<comments xmlns="http://schemas.openxmlformats.org/spreadsheetml/2006/main">
  <authors>
    <author>HONGGIANG13</author>
    <author>Windows User</author>
    <author>GIANG</author>
    <author>Admin</author>
  </authors>
  <commentList>
    <comment ref="B45" authorId="0">
      <text>
        <r>
          <rPr>
            <b/>
            <sz val="9"/>
            <rFont val="Tahoma"/>
            <family val="2"/>
          </rPr>
          <t>HONGGIANG13:</t>
        </r>
        <r>
          <rPr>
            <sz val="9"/>
            <rFont val="Tahoma"/>
            <family val="2"/>
          </rPr>
          <t xml:space="preserve">
K17PSU_QTH HỌC LẠI THEO QĐ 2758 NGÀY 10/10/2012</t>
        </r>
      </text>
    </comment>
    <comment ref="G2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Lấy điểm của K18CMUTTT
</t>
        </r>
      </text>
    </comment>
    <comment ref="B2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169/2013/QD-ĐHDT</t>
        </r>
      </text>
    </comment>
    <comment ref="K22" authorId="2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TTT--&gt;</t>
        </r>
      </text>
    </comment>
    <comment ref="G75" authorId="3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Lấy điểm HK1 2013-2014 của K17PSUQTH</t>
        </r>
      </text>
    </comment>
    <comment ref="H75" authorId="3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Lấy điểm HK2 2013-2014 của K17PSUQTH</t>
        </r>
      </text>
    </comment>
  </commentList>
</comments>
</file>

<file path=xl/comments24.xml><?xml version="1.0" encoding="utf-8"?>
<comments xmlns="http://schemas.openxmlformats.org/spreadsheetml/2006/main">
  <authors>
    <author>Home</author>
  </authors>
  <commentList>
    <comment ref="B44" authorId="0">
      <text>
        <r>
          <rPr>
            <b/>
            <sz val="8"/>
            <rFont val="Tahoma"/>
            <family val="2"/>
          </rPr>
          <t>2774/2012/QD-ĐHDT</t>
        </r>
      </text>
    </comment>
  </commentList>
</comments>
</file>

<file path=xl/comments27.xml><?xml version="1.0" encoding="utf-8"?>
<comments xmlns="http://schemas.openxmlformats.org/spreadsheetml/2006/main">
  <authors>
    <author>HONGGIANG13</author>
    <author>Windows User</author>
  </authors>
  <commentList>
    <comment ref="B35" authorId="0">
      <text>
        <r>
          <rPr>
            <b/>
            <sz val="9"/>
            <rFont val="Tahoma"/>
            <family val="2"/>
          </rPr>
          <t>HONGGIANG13:</t>
        </r>
        <r>
          <rPr>
            <sz val="9"/>
            <rFont val="Tahoma"/>
            <family val="2"/>
          </rPr>
          <t xml:space="preserve">
SV CHUYỂN TRƯỜNG ĐẾN THEO QĐ 2635 NGÀY 26/09/2012</t>
        </r>
      </text>
    </comment>
    <comment ref="B4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2611/2012/QD-ĐHDT
</t>
        </r>
      </text>
    </comment>
    <comment ref="B4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chuyển từ ngành TMT sang 168/2013/QD-ĐHDT</t>
        </r>
      </text>
    </comment>
  </commentList>
</comments>
</file>

<file path=xl/comments29.xml><?xml version="1.0" encoding="utf-8"?>
<comments xmlns="http://schemas.openxmlformats.org/spreadsheetml/2006/main">
  <authors>
    <author>Windows User</author>
    <author>Admin</author>
  </authors>
  <commentList>
    <comment ref="B1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 208/2013/QD-ĐHDT</t>
        </r>
      </text>
    </comment>
    <comment ref="G27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Lấy điểm HK1 13-14 K17CMUTTT
</t>
        </r>
      </text>
    </comment>
  </commentList>
</comments>
</file>

<file path=xl/comments3.xml><?xml version="1.0" encoding="utf-8"?>
<comments xmlns="http://schemas.openxmlformats.org/spreadsheetml/2006/main">
  <authors>
    <author>GIANG</author>
    <author>Windows User</author>
  </authors>
  <commentList>
    <comment ref="B63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2020340793
</t>
        </r>
      </text>
    </comment>
    <comment ref="B59" authorId="1">
      <text>
        <r>
          <rPr>
            <b/>
            <sz val="9"/>
            <rFont val="Tahoma"/>
            <family val="2"/>
          </rPr>
          <t>2020350530 -&gt; 171576622</t>
        </r>
      </text>
    </comment>
    <comment ref="B53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2020233006</t>
        </r>
      </text>
    </comment>
    <comment ref="B71" authorId="1">
      <text>
        <r>
          <rPr>
            <b/>
            <sz val="9"/>
            <rFont val="Tahoma"/>
            <family val="2"/>
          </rPr>
          <t>2020232837</t>
        </r>
      </text>
    </comment>
    <comment ref="B55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2020233229</t>
        </r>
      </text>
    </comment>
    <comment ref="B64" authorId="1">
      <text>
        <r>
          <rPr>
            <b/>
            <sz val="9"/>
            <rFont val="Tahoma"/>
            <family val="2"/>
          </rPr>
          <t>2020232740 -&gt; 171576644 K17PSU-QCD</t>
        </r>
      </text>
    </comment>
    <comment ref="B72" authorId="1">
      <text>
        <r>
          <rPr>
            <b/>
            <sz val="9"/>
            <rFont val="Tahoma"/>
            <family val="2"/>
          </rPr>
          <t>2021340682</t>
        </r>
      </text>
    </comment>
    <comment ref="B62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2020340779
</t>
        </r>
      </text>
    </comment>
    <comment ref="B45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2020340560
</t>
        </r>
      </text>
    </comment>
    <comment ref="B70" authorId="1">
      <text>
        <r>
          <rPr>
            <b/>
            <sz val="9"/>
            <rFont val="Tahoma"/>
            <family val="2"/>
          </rPr>
          <t>2026242662</t>
        </r>
      </text>
    </comment>
    <comment ref="B68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2020233161
</t>
        </r>
      </text>
    </comment>
    <comment ref="B49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2020232917</t>
        </r>
      </text>
    </comment>
    <comment ref="B47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2020340561</t>
        </r>
      </text>
    </comment>
    <comment ref="B46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2020340685</t>
        </r>
      </text>
    </comment>
    <comment ref="B66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2020340686</t>
        </r>
      </text>
    </comment>
    <comment ref="B52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2020340669</t>
        </r>
      </text>
    </comment>
    <comment ref="B65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2026242637</t>
        </r>
      </text>
    </comment>
    <comment ref="B48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2020340558</t>
        </r>
      </text>
    </comment>
    <comment ref="B43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2020340562</t>
        </r>
      </text>
    </comment>
    <comment ref="B41" authorId="1">
      <text>
        <r>
          <rPr>
            <b/>
            <sz val="9"/>
            <rFont val="Tahoma"/>
            <family val="2"/>
          </rPr>
          <t>2020340750</t>
        </r>
      </text>
    </comment>
    <comment ref="B58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2020340584</t>
        </r>
      </text>
    </comment>
    <comment ref="B67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2021340559</t>
        </r>
      </text>
    </comment>
    <comment ref="B44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2020340583</t>
        </r>
      </text>
    </comment>
    <comment ref="B40" authorId="1">
      <text>
        <r>
          <rPr>
            <b/>
            <sz val="9"/>
            <rFont val="Tahoma"/>
            <family val="2"/>
          </rPr>
          <t>2020340898 -&gt; 171326789 K17PSU-QCD</t>
        </r>
      </text>
    </comment>
    <comment ref="B69" authorId="1">
      <text>
        <r>
          <rPr>
            <b/>
            <sz val="9"/>
            <rFont val="Tahoma"/>
            <family val="2"/>
          </rPr>
          <t>2021340869 -&gt; 171576664</t>
        </r>
      </text>
    </comment>
    <comment ref="B61" authorId="1">
      <text>
        <r>
          <rPr>
            <b/>
            <sz val="9"/>
            <rFont val="Tahoma"/>
            <family val="2"/>
          </rPr>
          <t>2021340853 -&gt; 171576629</t>
        </r>
      </text>
    </comment>
    <comment ref="B39" authorId="1">
      <text>
        <r>
          <rPr>
            <b/>
            <sz val="9"/>
            <rFont val="Tahoma"/>
            <family val="2"/>
          </rPr>
          <t>2020345297</t>
        </r>
      </text>
    </comment>
    <comment ref="B60" authorId="1">
      <text>
        <r>
          <rPr>
            <b/>
            <sz val="9"/>
            <rFont val="Tahoma"/>
            <family val="2"/>
          </rPr>
          <t>2020340962 -&gt; 171576627</t>
        </r>
      </text>
    </comment>
    <comment ref="B42" authorId="1">
      <text>
        <r>
          <rPr>
            <b/>
            <sz val="9"/>
            <rFont val="Tahoma"/>
            <family val="2"/>
          </rPr>
          <t>2026242627</t>
        </r>
      </text>
    </comment>
    <comment ref="B54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2026242624</t>
        </r>
      </text>
    </comment>
    <comment ref="B50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2020340687</t>
        </r>
      </text>
    </comment>
    <comment ref="B51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2026242634</t>
        </r>
      </text>
    </comment>
    <comment ref="B57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2020340626</t>
        </r>
      </text>
    </comment>
  </commentList>
</comments>
</file>

<file path=xl/comments31.xml><?xml version="1.0" encoding="utf-8"?>
<comments xmlns="http://schemas.openxmlformats.org/spreadsheetml/2006/main">
  <authors>
    <author>Phuong</author>
  </authors>
  <commentList>
    <comment ref="D49" authorId="0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học với lớp 2
</t>
        </r>
      </text>
    </comment>
  </commentList>
</comments>
</file>

<file path=xl/comments32.xml><?xml version="1.0" encoding="utf-8"?>
<comments xmlns="http://schemas.openxmlformats.org/spreadsheetml/2006/main">
  <authors>
    <author>Windows User</author>
    <author>GIANG</author>
  </authors>
  <commentList>
    <comment ref="B16" authorId="0">
      <text>
        <r>
          <rPr>
            <b/>
            <sz val="9"/>
            <rFont val="Tahoma"/>
            <family val="2"/>
          </rPr>
          <t>2020340983</t>
        </r>
      </text>
    </comment>
    <comment ref="B18" authorId="1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2026242624</t>
        </r>
      </text>
    </comment>
  </commentList>
</comments>
</file>

<file path=xl/comments4.xml><?xml version="1.0" encoding="utf-8"?>
<comments xmlns="http://schemas.openxmlformats.org/spreadsheetml/2006/main">
  <authors>
    <author>Windows User</author>
    <author>GIANG</author>
    <author>Admin</author>
  </authors>
  <commentList>
    <comment ref="B51" authorId="0">
      <text>
        <r>
          <rPr>
            <b/>
            <sz val="9"/>
            <rFont val="Tahoma"/>
            <family val="2"/>
          </rPr>
          <t>2021340815</t>
        </r>
      </text>
    </comment>
    <comment ref="B111" authorId="0">
      <text>
        <r>
          <rPr>
            <b/>
            <sz val="9"/>
            <rFont val="Tahoma"/>
            <family val="2"/>
          </rPr>
          <t>2020330792</t>
        </r>
      </text>
    </comment>
    <comment ref="B11" authorId="0">
      <text>
        <r>
          <rPr>
            <b/>
            <sz val="9"/>
            <rFont val="Tahoma"/>
            <family val="2"/>
          </rPr>
          <t>2020253106 -&gt; 1810215028</t>
        </r>
      </text>
    </comment>
    <comment ref="B66" authorId="0">
      <text>
        <r>
          <rPr>
            <b/>
            <sz val="9"/>
            <rFont val="Tahoma"/>
            <family val="2"/>
          </rPr>
          <t>2020340666 -&gt; 161325564 (K16PSU-KCD)</t>
        </r>
      </text>
    </comment>
    <comment ref="B79" authorId="0">
      <text>
        <r>
          <rPr>
            <b/>
            <sz val="9"/>
            <rFont val="Tahoma"/>
            <family val="2"/>
          </rPr>
          <t>2020253011 -&gt; 1810216131</t>
        </r>
      </text>
    </comment>
    <comment ref="B82" authorId="0">
      <text>
        <r>
          <rPr>
            <b/>
            <sz val="9"/>
            <rFont val="Tahoma"/>
            <family val="2"/>
          </rPr>
          <t>2020340983</t>
        </r>
      </text>
    </comment>
    <comment ref="B110" authorId="1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2020350502</t>
        </r>
      </text>
    </comment>
    <comment ref="B72" authorId="1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2020340540</t>
        </r>
      </text>
    </comment>
    <comment ref="G85" authorId="2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Lấy điểm K19PSUKKT HK1 2013-2014
</t>
        </r>
      </text>
    </comment>
    <comment ref="H48" authorId="2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Lấy điểm từ K19CMUTPM1 13-14</t>
        </r>
      </text>
    </comment>
  </commentList>
</comments>
</file>

<file path=xl/comments5.xml><?xml version="1.0" encoding="utf-8"?>
<comments xmlns="http://schemas.openxmlformats.org/spreadsheetml/2006/main">
  <authors>
    <author>GIANG</author>
    <author>Admin</author>
  </authors>
  <commentList>
    <comment ref="G28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Lấy điểm HK1 2013-2014 từ K19CSUXDD
</t>
        </r>
      </text>
    </comment>
    <comment ref="G30" authorId="1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BS
</t>
        </r>
      </text>
    </comment>
  </commentList>
</comments>
</file>

<file path=xl/comments6.xml><?xml version="1.0" encoding="utf-8"?>
<comments xmlns="http://schemas.openxmlformats.org/spreadsheetml/2006/main">
  <authors>
    <author>GIANG</author>
    <author>Admin</author>
  </authors>
  <commentList>
    <comment ref="G39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Lấy điểm Hk1 2013-2014 từ K19CSUKTR
</t>
        </r>
      </text>
    </comment>
    <comment ref="G40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lấy điểm hk1 2013-2014 từ k19csuktr</t>
        </r>
      </text>
    </comment>
    <comment ref="G41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Lấy điểm từ HK1 13-14 K19CSUKTR
</t>
        </r>
      </text>
    </comment>
    <comment ref="G42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Lấy điểm HK 1 13-14
</t>
        </r>
      </text>
    </comment>
    <comment ref="H41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Lấy điểm HK2 13-14
</t>
        </r>
      </text>
    </comment>
  </commentList>
</comments>
</file>

<file path=xl/comments7.xml><?xml version="1.0" encoding="utf-8"?>
<comments xmlns="http://schemas.openxmlformats.org/spreadsheetml/2006/main">
  <authors>
    <author>GIANG</author>
  </authors>
  <commentList>
    <comment ref="G12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Lấy điểm của học kỳ 1 2013-2014 từ K19CMUTCD
</t>
        </r>
      </text>
    </comment>
    <comment ref="G25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lấy ĐRL từ trường CĐGTVT</t>
        </r>
      </text>
    </comment>
  </commentList>
</comments>
</file>

<file path=xl/comments8.xml><?xml version="1.0" encoding="utf-8"?>
<comments xmlns="http://schemas.openxmlformats.org/spreadsheetml/2006/main">
  <authors>
    <author>GIANG</author>
    <author>Admin</author>
  </authors>
  <commentList>
    <comment ref="G35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Lấy điểm HK1 2013-2014 từ K19CMUTTT
</t>
        </r>
      </text>
    </comment>
    <comment ref="G36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Lấy điểm HK 1 2013-2014 từ K19CMUTTT</t>
        </r>
      </text>
    </comment>
  </commentList>
</comments>
</file>

<file path=xl/comments9.xml><?xml version="1.0" encoding="utf-8"?>
<comments xmlns="http://schemas.openxmlformats.org/spreadsheetml/2006/main">
  <authors>
    <author>Windows User</author>
    <author>GIANG</author>
    <author>Admin</author>
  </authors>
  <commentList>
    <comment ref="B122" authorId="0">
      <text>
        <r>
          <rPr>
            <b/>
            <sz val="9"/>
            <rFont val="Tahoma"/>
            <family val="2"/>
          </rPr>
          <t>2021330733</t>
        </r>
      </text>
    </comment>
    <comment ref="B126" authorId="1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2021120546</t>
        </r>
      </text>
    </comment>
    <comment ref="G126" authorId="1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N.T.T.Dương đánh giá
</t>
        </r>
      </text>
    </comment>
    <comment ref="G119" authorId="1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Lấy điểm HK1 của K18CMUTPM từ năm học 2012-2013</t>
        </r>
      </text>
    </comment>
    <comment ref="G48" authorId="2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Lấy điểm từ HK1 2013-2014 K19CMUTPM3
</t>
        </r>
      </text>
    </comment>
  </commentList>
</comments>
</file>

<file path=xl/sharedStrings.xml><?xml version="1.0" encoding="utf-8"?>
<sst xmlns="http://schemas.openxmlformats.org/spreadsheetml/2006/main" count="7374" uniqueCount="2698">
  <si>
    <t>Nguyễn Thị Tố</t>
  </si>
  <si>
    <t>Nguyễn Vũ Quỳnh</t>
  </si>
  <si>
    <t>Phạm Phú</t>
  </si>
  <si>
    <t>Phan Ngọc</t>
  </si>
  <si>
    <t>Phan Thanh</t>
  </si>
  <si>
    <t>Yến</t>
  </si>
  <si>
    <t>14/03/1993</t>
  </si>
  <si>
    <t>Phan Minh</t>
  </si>
  <si>
    <t>K17PSU_QNH1</t>
  </si>
  <si>
    <t xml:space="preserve">Bùi Minh Thiên </t>
  </si>
  <si>
    <t>Trần Đăng</t>
  </si>
  <si>
    <t>Đăng</t>
  </si>
  <si>
    <t>Trương Ngọc</t>
  </si>
  <si>
    <t>Diễm</t>
  </si>
  <si>
    <t>Mai Thị Thùy</t>
  </si>
  <si>
    <t>Đặng Thị Thanh</t>
  </si>
  <si>
    <t>11/08/1993</t>
  </si>
  <si>
    <t>Nguyễn Thị Hương</t>
  </si>
  <si>
    <t>Lê Thị Thảo</t>
  </si>
  <si>
    <t xml:space="preserve">Phạm Thị Ngọc </t>
  </si>
  <si>
    <t>Thái</t>
  </si>
  <si>
    <t>Trần Thị Hoài</t>
  </si>
  <si>
    <t>24/04/1993</t>
  </si>
  <si>
    <t xml:space="preserve">Đoàn Ngọc Đoan </t>
  </si>
  <si>
    <t>Trần Gia</t>
  </si>
  <si>
    <t>Huỳnh Ngọc</t>
  </si>
  <si>
    <t>Huỳnh Tấn</t>
  </si>
  <si>
    <t>Phát</t>
  </si>
  <si>
    <t>Nguyễn Bình</t>
  </si>
  <si>
    <t>02/06/1993</t>
  </si>
  <si>
    <t>Trình</t>
  </si>
  <si>
    <t>THƯƠNG</t>
  </si>
  <si>
    <t>19/11/1994</t>
  </si>
  <si>
    <t>BẢO</t>
  </si>
  <si>
    <t>PHONG</t>
  </si>
  <si>
    <t>12/04/1994</t>
  </si>
  <si>
    <t>HUY</t>
  </si>
  <si>
    <t>12/08/1994</t>
  </si>
  <si>
    <t>NGUYỄN NGỌC</t>
  </si>
  <si>
    <t>NGUYỄN VĂN</t>
  </si>
  <si>
    <t>HOÀNG</t>
  </si>
  <si>
    <t>BÌNH</t>
  </si>
  <si>
    <t>SƠN</t>
  </si>
  <si>
    <t>03/08/1994</t>
  </si>
  <si>
    <t>20/11/1994</t>
  </si>
  <si>
    <t>PHẠM NGỌC</t>
  </si>
  <si>
    <t>TIẾN</t>
  </si>
  <si>
    <t>10/11/1994</t>
  </si>
  <si>
    <t>LÂN</t>
  </si>
  <si>
    <t>28/05/1994</t>
  </si>
  <si>
    <t>NAM</t>
  </si>
  <si>
    <t>18/02/1994</t>
  </si>
  <si>
    <t>NGUYÊN</t>
  </si>
  <si>
    <t>TRUNG</t>
  </si>
  <si>
    <t>10/10/1994</t>
  </si>
  <si>
    <t>THÀNH</t>
  </si>
  <si>
    <t>TUẤN</t>
  </si>
  <si>
    <t>11/06/1994</t>
  </si>
  <si>
    <t>TOÀN</t>
  </si>
  <si>
    <t>21/05/1994</t>
  </si>
  <si>
    <t>NGUYỄN</t>
  </si>
  <si>
    <t>08/02/1994</t>
  </si>
  <si>
    <t>PHẠM VĂN</t>
  </si>
  <si>
    <t>26/01/1994</t>
  </si>
  <si>
    <t>GIANG</t>
  </si>
  <si>
    <t>20/04/1994</t>
  </si>
  <si>
    <t>17/08/1994</t>
  </si>
  <si>
    <t>NGUYễN VĂN</t>
  </si>
  <si>
    <t>09/02/1994</t>
  </si>
  <si>
    <t>SANG</t>
  </si>
  <si>
    <t>13/11/1994</t>
  </si>
  <si>
    <t>31/10/1994</t>
  </si>
  <si>
    <t>HUỳNH BÁ</t>
  </si>
  <si>
    <t>VINH</t>
  </si>
  <si>
    <t>PHAN THANH</t>
  </si>
  <si>
    <t>TÙNG</t>
  </si>
  <si>
    <t>LONG</t>
  </si>
  <si>
    <t>HÙNG</t>
  </si>
  <si>
    <t>05/08/1994</t>
  </si>
  <si>
    <t>KHÁNH</t>
  </si>
  <si>
    <t>TRANG</t>
  </si>
  <si>
    <t>07/03/1994</t>
  </si>
  <si>
    <t>LÊ THỊ PHƯƠNG</t>
  </si>
  <si>
    <t>DUNG</t>
  </si>
  <si>
    <t>17/05/1994</t>
  </si>
  <si>
    <t>01/07/1994</t>
  </si>
  <si>
    <t>THỊNH</t>
  </si>
  <si>
    <t>04/05/1994</t>
  </si>
  <si>
    <t>LÊ VĨNH</t>
  </si>
  <si>
    <t>05/07/1994</t>
  </si>
  <si>
    <t>TRÍ</t>
  </si>
  <si>
    <t>01/01/1994</t>
  </si>
  <si>
    <t>NHÂN</t>
  </si>
  <si>
    <t>17/11/1994</t>
  </si>
  <si>
    <t>NHẬT</t>
  </si>
  <si>
    <t>PHƯƠNG</t>
  </si>
  <si>
    <t>KHOA</t>
  </si>
  <si>
    <t>23/03/1994</t>
  </si>
  <si>
    <t>03/02/1994</t>
  </si>
  <si>
    <t>NGUYỄN DUY</t>
  </si>
  <si>
    <t>TRÌNH</t>
  </si>
  <si>
    <t>02/06/1994</t>
  </si>
  <si>
    <t>K18CMU_TMT</t>
  </si>
  <si>
    <t>PHẠM MINH</t>
  </si>
  <si>
    <t>NHƠN</t>
  </si>
  <si>
    <t>12/11/1994</t>
  </si>
  <si>
    <t>LÊ MINH</t>
  </si>
  <si>
    <t>HƯNG</t>
  </si>
  <si>
    <t>02/10/1994</t>
  </si>
  <si>
    <t>VÕ TRỌNG QUANG</t>
  </si>
  <si>
    <t>09/07/1994</t>
  </si>
  <si>
    <t>NGUYỄN LÊ</t>
  </si>
  <si>
    <t>NGHĨA</t>
  </si>
  <si>
    <t>30/11/1994</t>
  </si>
  <si>
    <t>QUẢNG MINH</t>
  </si>
  <si>
    <t>HIẾU</t>
  </si>
  <si>
    <t>NGUYỄN VĂN TRUNG</t>
  </si>
  <si>
    <t>TÍN</t>
  </si>
  <si>
    <t>15/08/1994</t>
  </si>
  <si>
    <t>NGÔ TRUNG</t>
  </si>
  <si>
    <t>THÔNG</t>
  </si>
  <si>
    <t>28/10/1994</t>
  </si>
  <si>
    <t>DANH</t>
  </si>
  <si>
    <t>20/01/1994</t>
  </si>
  <si>
    <t xml:space="preserve">HÀ MINH </t>
  </si>
  <si>
    <t>11/09/1993</t>
  </si>
  <si>
    <t>NGUYỄN HOÀNG</t>
  </si>
  <si>
    <t>01/08/1994</t>
  </si>
  <si>
    <t>NGUYỄN SONG</t>
  </si>
  <si>
    <t>26/12/1993</t>
  </si>
  <si>
    <t>THÁI QUỐC</t>
  </si>
  <si>
    <t>09/06/1991</t>
  </si>
  <si>
    <t>TUấN</t>
  </si>
  <si>
    <t>12/09/1994</t>
  </si>
  <si>
    <t>ĐẶNG THỊ PHƯƠNG</t>
  </si>
  <si>
    <t>THẢO</t>
  </si>
  <si>
    <t>20/07/1991</t>
  </si>
  <si>
    <t>K18CMU_TPM1</t>
  </si>
  <si>
    <t>NGUYễN THị NHậT</t>
  </si>
  <si>
    <t>MINH</t>
  </si>
  <si>
    <t>22/12/1994</t>
  </si>
  <si>
    <t>TRầN ĐÌNH</t>
  </si>
  <si>
    <t>HÓA</t>
  </si>
  <si>
    <t>26/07/1994</t>
  </si>
  <si>
    <t>ĐỨC</t>
  </si>
  <si>
    <t>NGUYỄN TIẾN</t>
  </si>
  <si>
    <t>VIỆT</t>
  </si>
  <si>
    <t>09/10/1994</t>
  </si>
  <si>
    <t>20/10/1994</t>
  </si>
  <si>
    <t>ĐINH NGỌC</t>
  </si>
  <si>
    <t>DƯƠNG</t>
  </si>
  <si>
    <t>26/11/1994</t>
  </si>
  <si>
    <t>NGUYỄN BÁ</t>
  </si>
  <si>
    <t>CHINH</t>
  </si>
  <si>
    <t>06/04/1994</t>
  </si>
  <si>
    <t>LÊ ĐÌNH</t>
  </si>
  <si>
    <t>ĐOAN</t>
  </si>
  <si>
    <t>08/03/1994</t>
  </si>
  <si>
    <t>TRẦN ANH</t>
  </si>
  <si>
    <t>03/09/1994</t>
  </si>
  <si>
    <t>VÕ TUẤN</t>
  </si>
  <si>
    <t>10/02/1994</t>
  </si>
  <si>
    <t>NGÔ HỮU</t>
  </si>
  <si>
    <t>03/03/1994</t>
  </si>
  <si>
    <t>VŨ</t>
  </si>
  <si>
    <t>NGUYỄN MINH</t>
  </si>
  <si>
    <t>22/08/1994</t>
  </si>
  <si>
    <t>TRẦN VIẾT</t>
  </si>
  <si>
    <t>LAM</t>
  </si>
  <si>
    <t>11/04/1993</t>
  </si>
  <si>
    <t xml:space="preserve">BÙI TRỌNG </t>
  </si>
  <si>
    <t>27/09/1994</t>
  </si>
  <si>
    <t>X SẮC</t>
  </si>
  <si>
    <t>TỐT</t>
  </si>
  <si>
    <t xml:space="preserve">TRẦN NHỰT </t>
  </si>
  <si>
    <t>BỔN</t>
  </si>
  <si>
    <t>ĐOÀN HẢI</t>
  </si>
  <si>
    <t>ĐĂNG</t>
  </si>
  <si>
    <t>LÊ BÁ</t>
  </si>
  <si>
    <t>ĐẠT</t>
  </si>
  <si>
    <t>11/08/1994</t>
  </si>
  <si>
    <t>ĐỖ</t>
  </si>
  <si>
    <t>24/08/1994</t>
  </si>
  <si>
    <t>HỒ NGỌC</t>
  </si>
  <si>
    <t>28/03/1994</t>
  </si>
  <si>
    <t>LÊ HOÀNG</t>
  </si>
  <si>
    <t>PHÚC</t>
  </si>
  <si>
    <t>HảI</t>
  </si>
  <si>
    <t>04/02/1994</t>
  </si>
  <si>
    <t>HÀ QUANG</t>
  </si>
  <si>
    <t>ANH</t>
  </si>
  <si>
    <t>02/03/1994</t>
  </si>
  <si>
    <t>LÊ QUÝ</t>
  </si>
  <si>
    <t>HOÀN</t>
  </si>
  <si>
    <t>13/04/1994</t>
  </si>
  <si>
    <t xml:space="preserve">NGUYỄN HỮU BẢO </t>
  </si>
  <si>
    <t>02/01/1994</t>
  </si>
  <si>
    <t>29/08/1994</t>
  </si>
  <si>
    <t>TRẦN ĐỨC</t>
  </si>
  <si>
    <t>BÙI QUốC</t>
  </si>
  <si>
    <t>06/10/1994</t>
  </si>
  <si>
    <t>LÊ XUÂN</t>
  </si>
  <si>
    <t>02/07/1994</t>
  </si>
  <si>
    <t>22/05/1994</t>
  </si>
  <si>
    <t>TRƯƠNG THÀNH</t>
  </si>
  <si>
    <t>PHÁT</t>
  </si>
  <si>
    <t>10/01/1994</t>
  </si>
  <si>
    <t>K18CMU_TPM2</t>
  </si>
  <si>
    <t>TRẦN</t>
  </si>
  <si>
    <t>ÔN VĂN TRỌNG</t>
  </si>
  <si>
    <t>TRầN VĂN</t>
  </si>
  <si>
    <t>DŨNG</t>
  </si>
  <si>
    <t>30/09/1994</t>
  </si>
  <si>
    <t>NGUYễN LÊ BảO</t>
  </si>
  <si>
    <t>LộC</t>
  </si>
  <si>
    <t>16/09/1994</t>
  </si>
  <si>
    <t>TRịNH ĐÌNH</t>
  </si>
  <si>
    <t>THOAN</t>
  </si>
  <si>
    <t>02/02/1994</t>
  </si>
  <si>
    <t>TRƯƠNG DIÊN QUốC</t>
  </si>
  <si>
    <t>20/06/1994</t>
  </si>
  <si>
    <t>Lữ GIA</t>
  </si>
  <si>
    <t>VIÊN</t>
  </si>
  <si>
    <t>10/09/1994</t>
  </si>
  <si>
    <t>NGHIÊM VŨ</t>
  </si>
  <si>
    <t>LÂM</t>
  </si>
  <si>
    <t>LÊ VĂN</t>
  </si>
  <si>
    <t>08/05/1994</t>
  </si>
  <si>
    <t>TÂM</t>
  </si>
  <si>
    <t>20/03/1994</t>
  </si>
  <si>
    <t>HOÀNG MINH</t>
  </si>
  <si>
    <t>LÂM HOÀNG</t>
  </si>
  <si>
    <t>20/08/1994</t>
  </si>
  <si>
    <t>KIỀU ĐỨC</t>
  </si>
  <si>
    <t>07/10/1994</t>
  </si>
  <si>
    <t>NGUYỄN THỊ MỸ</t>
  </si>
  <si>
    <t>PHƯỢNG</t>
  </si>
  <si>
    <t>09/12/1994</t>
  </si>
  <si>
    <t>CAO NGÔ THÙY</t>
  </si>
  <si>
    <t>CAO THỊ LƯU</t>
  </si>
  <si>
    <t>NGỌC</t>
  </si>
  <si>
    <t>15/10/1994</t>
  </si>
  <si>
    <t>NGUYỄN THỊ THU</t>
  </si>
  <si>
    <t>15/11/1994</t>
  </si>
  <si>
    <t>NGUYỄN THỊ HOÀI</t>
  </si>
  <si>
    <t>11/03/1994</t>
  </si>
  <si>
    <t>LÊ THỊ KIM</t>
  </si>
  <si>
    <t>THOA</t>
  </si>
  <si>
    <t>13/06/1994</t>
  </si>
  <si>
    <t>LINH</t>
  </si>
  <si>
    <t>20/09/1994</t>
  </si>
  <si>
    <t>BÙI LÊ</t>
  </si>
  <si>
    <t>25/10/1994</t>
  </si>
  <si>
    <t>PHẠM HỮU CHÂU</t>
  </si>
  <si>
    <t>30/01/1994</t>
  </si>
  <si>
    <t>TRỌNG</t>
  </si>
  <si>
    <t>26/03/1994</t>
  </si>
  <si>
    <t>TRẦN CHÍ</t>
  </si>
  <si>
    <t>23/09/1994</t>
  </si>
  <si>
    <t>NGUYỄN HUY</t>
  </si>
  <si>
    <t>21/09/1994</t>
  </si>
  <si>
    <t>NGUYỄN KHÁNH TRƯỜNG</t>
  </si>
  <si>
    <t>AN</t>
  </si>
  <si>
    <t>03/07/1994</t>
  </si>
  <si>
    <t>THÁI THANH</t>
  </si>
  <si>
    <t>06/06/1994</t>
  </si>
  <si>
    <t>HẠNH</t>
  </si>
  <si>
    <t>09/06/1994</t>
  </si>
  <si>
    <t>PHẠM VIẾT</t>
  </si>
  <si>
    <t>KỲ</t>
  </si>
  <si>
    <t>NGUYỄN PHAN HOÀNG</t>
  </si>
  <si>
    <t>LY</t>
  </si>
  <si>
    <t>NGUYỄN THỊ THANH</t>
  </si>
  <si>
    <t>04/03/1994</t>
  </si>
  <si>
    <t>K18CSU_KTR1</t>
  </si>
  <si>
    <t>CHUNG</t>
  </si>
  <si>
    <t>03/01/1994</t>
  </si>
  <si>
    <t>HÀ</t>
  </si>
  <si>
    <t>NHUNG</t>
  </si>
  <si>
    <t>14/12/1994</t>
  </si>
  <si>
    <t>LÊ VIẾT DUY</t>
  </si>
  <si>
    <t>08/01/1994</t>
  </si>
  <si>
    <t>19/11/1992</t>
  </si>
  <si>
    <t>MAI PHƯỚC</t>
  </si>
  <si>
    <t>29/09/1994</t>
  </si>
  <si>
    <t>TRẦN VĂN</t>
  </si>
  <si>
    <t>27/03/1994</t>
  </si>
  <si>
    <t>23/04/1994</t>
  </si>
  <si>
    <t>VÕ VĂN</t>
  </si>
  <si>
    <t>VƯƠNG</t>
  </si>
  <si>
    <t>21/01/1994</t>
  </si>
  <si>
    <t>HIỆP</t>
  </si>
  <si>
    <t>HÒA</t>
  </si>
  <si>
    <t>ĐẶNG LÊ ĐỨC</t>
  </si>
  <si>
    <t>TÀI</t>
  </si>
  <si>
    <t>22/02/1994</t>
  </si>
  <si>
    <t>PHẠM TRƯƠNG NHƯ</t>
  </si>
  <si>
    <t>09/09/1994</t>
  </si>
  <si>
    <t>TRẦN THANH</t>
  </si>
  <si>
    <t>VĂN BÁ</t>
  </si>
  <si>
    <t>07/02/1994</t>
  </si>
  <si>
    <t>NGọC</t>
  </si>
  <si>
    <t>27/12/1992</t>
  </si>
  <si>
    <t>XUÂN</t>
  </si>
  <si>
    <t>MAI VĂN</t>
  </si>
  <si>
    <t>19/01/1994</t>
  </si>
  <si>
    <t>NGUYỄN VĨNH</t>
  </si>
  <si>
    <t>TÂN</t>
  </si>
  <si>
    <t>NGUYỄN BÙI QUỐC</t>
  </si>
  <si>
    <t>18/12/1994</t>
  </si>
  <si>
    <t>HUỲNH TẤN</t>
  </si>
  <si>
    <t>CƯỜNG</t>
  </si>
  <si>
    <t>NGUYỄN NGỌC ANH</t>
  </si>
  <si>
    <t>TÚ</t>
  </si>
  <si>
    <t>NGÔ TUẤN</t>
  </si>
  <si>
    <t>LĨNH</t>
  </si>
  <si>
    <t>QUÂN</t>
  </si>
  <si>
    <t>ĐẶNG MINH</t>
  </si>
  <si>
    <t>NHỰT</t>
  </si>
  <si>
    <t>05/02/1994</t>
  </si>
  <si>
    <t>LÊ PHAN</t>
  </si>
  <si>
    <t>27/10/1993</t>
  </si>
  <si>
    <t>TRƯƠNG XUÂN</t>
  </si>
  <si>
    <t>04/01/1994</t>
  </si>
  <si>
    <t>PHAN</t>
  </si>
  <si>
    <t>12/07/1994</t>
  </si>
  <si>
    <t>THÁI QUANG</t>
  </si>
  <si>
    <t>LÊ THANH</t>
  </si>
  <si>
    <t>11/04/1994</t>
  </si>
  <si>
    <t>NGUYỄN VĂN ANH</t>
  </si>
  <si>
    <t>26/02/1994</t>
  </si>
  <si>
    <t>23/11/1994</t>
  </si>
  <si>
    <t>NGUYỄN THANH</t>
  </si>
  <si>
    <t>SINH</t>
  </si>
  <si>
    <t>24/09/1994</t>
  </si>
  <si>
    <t>THANH</t>
  </si>
  <si>
    <t>NGUYỄN THỊ NHẬT</t>
  </si>
  <si>
    <t>ÁNH</t>
  </si>
  <si>
    <t>K18CSU_KTR2</t>
  </si>
  <si>
    <t>MAI</t>
  </si>
  <si>
    <t>30/10/1994</t>
  </si>
  <si>
    <t>NGUYỄN THỊ</t>
  </si>
  <si>
    <t>DIỄM</t>
  </si>
  <si>
    <t>19/10/1994</t>
  </si>
  <si>
    <t>PHAN NGUYỄN YẾN</t>
  </si>
  <si>
    <t>NHI</t>
  </si>
  <si>
    <t>25/07/1994</t>
  </si>
  <si>
    <t>TRầN THị NHƯ</t>
  </si>
  <si>
    <t>27/08/1994</t>
  </si>
  <si>
    <t>NGUYỄN HOÀNG ANH</t>
  </si>
  <si>
    <t>THƯ</t>
  </si>
  <si>
    <t>14/10/1994</t>
  </si>
  <si>
    <t>24/04/1994</t>
  </si>
  <si>
    <t>PHẠM QUỲNH</t>
  </si>
  <si>
    <t>29/07/1994</t>
  </si>
  <si>
    <t>TRẦN THỊ</t>
  </si>
  <si>
    <t>Vỹ</t>
  </si>
  <si>
    <t>NGUYỄN CÔNG HUỲNH</t>
  </si>
  <si>
    <t>22/09/1994</t>
  </si>
  <si>
    <t>TRƯƠNG ĐỨC</t>
  </si>
  <si>
    <t>THẮNG</t>
  </si>
  <si>
    <t>05/12/1994</t>
  </si>
  <si>
    <t>PHẠM THÀNH</t>
  </si>
  <si>
    <t>CÔNG</t>
  </si>
  <si>
    <t>24/11/1993</t>
  </si>
  <si>
    <t>TRẦN TRUNG</t>
  </si>
  <si>
    <t>LƯƠNG</t>
  </si>
  <si>
    <t>LỢI</t>
  </si>
  <si>
    <t xml:space="preserve">TRẦN NGUYỄN ĐĂNG </t>
  </si>
  <si>
    <t xml:space="preserve">PHẠM THÀNH </t>
  </si>
  <si>
    <t>LỘC</t>
  </si>
  <si>
    <t>24/01/1994</t>
  </si>
  <si>
    <t>HOÀNG TẤN</t>
  </si>
  <si>
    <t>ÁI</t>
  </si>
  <si>
    <t>NGUYỄN THÀNH</t>
  </si>
  <si>
    <t>NGUYỄN VĂN HOÀNG</t>
  </si>
  <si>
    <t>VĂN HỒNG</t>
  </si>
  <si>
    <t>14/04/1994</t>
  </si>
  <si>
    <t>TRẦN QUỐC</t>
  </si>
  <si>
    <t>NGUYỄN THÁI</t>
  </si>
  <si>
    <t>LÀO</t>
  </si>
  <si>
    <t>LÊ HÙNG</t>
  </si>
  <si>
    <t>QUYỀN</t>
  </si>
  <si>
    <t>NGUYỄN HUỲNH ANH</t>
  </si>
  <si>
    <t>KHA</t>
  </si>
  <si>
    <t>16/03/1993</t>
  </si>
  <si>
    <t>08/08/1993</t>
  </si>
  <si>
    <t>VÕ XUÂN</t>
  </si>
  <si>
    <t>17/12/1994</t>
  </si>
  <si>
    <t>PHẠM TẤN</t>
  </si>
  <si>
    <t>01/02/1994</t>
  </si>
  <si>
    <t>NGUYỄN QUỐC</t>
  </si>
  <si>
    <t>PHÚ</t>
  </si>
  <si>
    <t>TRỊNH HỮU</t>
  </si>
  <si>
    <t>07/10/1993</t>
  </si>
  <si>
    <t>TRẦN PHƯỚC</t>
  </si>
  <si>
    <t>TRỊNH</t>
  </si>
  <si>
    <t>23/07/1994</t>
  </si>
  <si>
    <t>TRẦN CÔNG</t>
  </si>
  <si>
    <t>TRƯƠNG ĐẶNG</t>
  </si>
  <si>
    <t>12/10/1994</t>
  </si>
  <si>
    <t>K18CSU_KTR3</t>
  </si>
  <si>
    <t>NGUYỄN BẢO</t>
  </si>
  <si>
    <t>16/07/1994</t>
  </si>
  <si>
    <t>LÊ MAI</t>
  </si>
  <si>
    <t>17/01/1994</t>
  </si>
  <si>
    <t>PHẠM PHAN MINH</t>
  </si>
  <si>
    <t>NGÂN</t>
  </si>
  <si>
    <t>NGUYỄN VŨ ANH</t>
  </si>
  <si>
    <t>BÙI VĂN</t>
  </si>
  <si>
    <t>LƯU</t>
  </si>
  <si>
    <t>14/03/1994</t>
  </si>
  <si>
    <t>LÊ ANH</t>
  </si>
  <si>
    <t>ĐỖ NGUYỄN PHÚC</t>
  </si>
  <si>
    <t>CHÍNH</t>
  </si>
  <si>
    <t>19/07/1994</t>
  </si>
  <si>
    <t>ĐỊNH</t>
  </si>
  <si>
    <t>14/11/1994</t>
  </si>
  <si>
    <t xml:space="preserve">CAO XUÂN </t>
  </si>
  <si>
    <t>CƯƠNG</t>
  </si>
  <si>
    <t>DƯƠNG ANH</t>
  </si>
  <si>
    <t>LÊ CÔNG</t>
  </si>
  <si>
    <t>HUỲNH</t>
  </si>
  <si>
    <t>TRẦN HÀ</t>
  </si>
  <si>
    <t>28/07/1994</t>
  </si>
  <si>
    <t>LÊ TRUNG</t>
  </si>
  <si>
    <t>03/11/1994</t>
  </si>
  <si>
    <t>NGUYỄN HOÀNG TRUNG</t>
  </si>
  <si>
    <t>28/04/1994</t>
  </si>
  <si>
    <t>NGUYỄN VIỆT</t>
  </si>
  <si>
    <t>TRẦN HOÀNG GIA</t>
  </si>
  <si>
    <t>25/03/1994</t>
  </si>
  <si>
    <t>09/03/1994</t>
  </si>
  <si>
    <t>PHI</t>
  </si>
  <si>
    <t>18/05/1994</t>
  </si>
  <si>
    <t>VŨ TÀI</t>
  </si>
  <si>
    <t>18/08/1994</t>
  </si>
  <si>
    <t>THắNG</t>
  </si>
  <si>
    <t>30/03/1994</t>
  </si>
  <si>
    <t>29/07/1989</t>
  </si>
  <si>
    <t>07/03/1993</t>
  </si>
  <si>
    <t>10/05/1993</t>
  </si>
  <si>
    <t>31/08/1993</t>
  </si>
  <si>
    <t>23/06/1994</t>
  </si>
  <si>
    <t>PHAN HOÀNG</t>
  </si>
  <si>
    <t>03/12/1994</t>
  </si>
  <si>
    <t>THÙY</t>
  </si>
  <si>
    <t>08/07/1994</t>
  </si>
  <si>
    <t>K18CSU_XDD</t>
  </si>
  <si>
    <t>KHƯƠNG</t>
  </si>
  <si>
    <t xml:space="preserve">ĐẶNG QUỐC </t>
  </si>
  <si>
    <t>ĐẠO</t>
  </si>
  <si>
    <t>01/06/1994</t>
  </si>
  <si>
    <t>QUỐC</t>
  </si>
  <si>
    <t>05/03/1994</t>
  </si>
  <si>
    <t>NGUYỄN CHÂU</t>
  </si>
  <si>
    <t>27/09/1988</t>
  </si>
  <si>
    <t>NGUYỄN HÙNG</t>
  </si>
  <si>
    <t>HUỲNH ĐOÀN</t>
  </si>
  <si>
    <t>14/08/1994</t>
  </si>
  <si>
    <t xml:space="preserve">NGUYỄN ĐỨC </t>
  </si>
  <si>
    <t>22/04/1994</t>
  </si>
  <si>
    <t>19/06/1994</t>
  </si>
  <si>
    <t>24/10/1994</t>
  </si>
  <si>
    <t>TRẦN ĐÌNH ANH</t>
  </si>
  <si>
    <t>TRẦN CÔNG QUỐC</t>
  </si>
  <si>
    <t>15/02/1994</t>
  </si>
  <si>
    <t>TRANG HIẾU</t>
  </si>
  <si>
    <t>10/07/1994</t>
  </si>
  <si>
    <t>26/04/1994</t>
  </si>
  <si>
    <t>LÊ THÁI</t>
  </si>
  <si>
    <t>16/06/1994</t>
  </si>
  <si>
    <t>NGUYỄN ĐÌNH</t>
  </si>
  <si>
    <t>28/12/1993</t>
  </si>
  <si>
    <t>TRẦN BÙI ANH</t>
  </si>
  <si>
    <t>TRƯỜNG</t>
  </si>
  <si>
    <t>08/12/1994</t>
  </si>
  <si>
    <t>ĐỖ TRỌNG</t>
  </si>
  <si>
    <t>24/03/1994</t>
  </si>
  <si>
    <t>NGHIÊM</t>
  </si>
  <si>
    <t>NGUYỄN CHƠN</t>
  </si>
  <si>
    <t>07/11/1992</t>
  </si>
  <si>
    <t>25/08/1994</t>
  </si>
  <si>
    <t>NGUYỄN THỊ NHƯ</t>
  </si>
  <si>
    <t>OANH</t>
  </si>
  <si>
    <t>12/12/1994</t>
  </si>
  <si>
    <t>HẢI</t>
  </si>
  <si>
    <t>HOA</t>
  </si>
  <si>
    <t>NGUYỄN THỊ KIỀU</t>
  </si>
  <si>
    <t>TRINH</t>
  </si>
  <si>
    <t>04/09/1994</t>
  </si>
  <si>
    <t>HUYỀN</t>
  </si>
  <si>
    <t>HIỀN</t>
  </si>
  <si>
    <t>UYÊN</t>
  </si>
  <si>
    <t>TRÂM</t>
  </si>
  <si>
    <t>10/03/1994</t>
  </si>
  <si>
    <t>04/12/1994</t>
  </si>
  <si>
    <t>NH</t>
  </si>
  <si>
    <t>08/11/1994</t>
  </si>
  <si>
    <t>16/08/1994</t>
  </si>
  <si>
    <t>DUYÊN</t>
  </si>
  <si>
    <t>NGUYỄN THỊ HỒNG</t>
  </si>
  <si>
    <t>TRẦN THỊ KIM</t>
  </si>
  <si>
    <t>17/07/1994</t>
  </si>
  <si>
    <t>TIÊN</t>
  </si>
  <si>
    <t>LÊ THỊ HƯƠNG</t>
  </si>
  <si>
    <t>LIÊN</t>
  </si>
  <si>
    <t>HẰNG</t>
  </si>
  <si>
    <t>02/08/1994</t>
  </si>
  <si>
    <t>10/08/1994</t>
  </si>
  <si>
    <t>LÊ THỊ</t>
  </si>
  <si>
    <t>11/02/1994</t>
  </si>
  <si>
    <t xml:space="preserve">NGUYỄN THỊ </t>
  </si>
  <si>
    <t>HỒNG</t>
  </si>
  <si>
    <t>18/01/1994</t>
  </si>
  <si>
    <t>NGUYỄN PHƯỚC</t>
  </si>
  <si>
    <t>25/09/1994</t>
  </si>
  <si>
    <t>29/05/1994</t>
  </si>
  <si>
    <t>26/05/1994</t>
  </si>
  <si>
    <t>NHƯ</t>
  </si>
  <si>
    <t>12/01/1994</t>
  </si>
  <si>
    <t>VÂN</t>
  </si>
  <si>
    <t>26/09/1994</t>
  </si>
  <si>
    <t>21/11/1994</t>
  </si>
  <si>
    <t>23/10/1994</t>
  </si>
  <si>
    <t>MY</t>
  </si>
  <si>
    <t>06/02/1994</t>
  </si>
  <si>
    <t>19/08/1994</t>
  </si>
  <si>
    <t>31/07/1994</t>
  </si>
  <si>
    <t>17/02/1994</t>
  </si>
  <si>
    <t>QUỳNH</t>
  </si>
  <si>
    <t>28/08/1994</t>
  </si>
  <si>
    <t>22/07/1994</t>
  </si>
  <si>
    <t>18/04/1994</t>
  </si>
  <si>
    <t>20/12/1994</t>
  </si>
  <si>
    <t>06/07/1994</t>
  </si>
  <si>
    <t>NGUYỆT</t>
  </si>
  <si>
    <t>TRẦN THỊ BÍCH</t>
  </si>
  <si>
    <t>30/08/1994</t>
  </si>
  <si>
    <t>16/10/1994</t>
  </si>
  <si>
    <t>22/10/1994</t>
  </si>
  <si>
    <t>13/02/1994</t>
  </si>
  <si>
    <t>LÊ THị NHƯ</t>
  </si>
  <si>
    <t>11/10/1994</t>
  </si>
  <si>
    <t>17/06/1994</t>
  </si>
  <si>
    <t>K18PSU_KKT1</t>
  </si>
  <si>
    <t>MAI THỊ QUỲNH</t>
  </si>
  <si>
    <t>HOÀNG THỊ THÙY</t>
  </si>
  <si>
    <t>NHÀN</t>
  </si>
  <si>
    <t>31/12/1993</t>
  </si>
  <si>
    <t>PHAN THỊ ÁNH</t>
  </si>
  <si>
    <t>25/02/1994</t>
  </si>
  <si>
    <t>DƯƠNG QUỲNH</t>
  </si>
  <si>
    <t>BÙI THị TRÚC</t>
  </si>
  <si>
    <t>LÊ TRẦN NGỌC</t>
  </si>
  <si>
    <t>LÊ THị VÂN</t>
  </si>
  <si>
    <t>VÕ THỊ THU</t>
  </si>
  <si>
    <t>LÊ THỊ NHẬT</t>
  </si>
  <si>
    <t>CAO THỊ PHƯƠNG</t>
  </si>
  <si>
    <t>11/09/1992</t>
  </si>
  <si>
    <t>BÙI XUÂN</t>
  </si>
  <si>
    <t>ĐỖ DƯƠNG NHẬT</t>
  </si>
  <si>
    <t>HOÀNG QUỲNH</t>
  </si>
  <si>
    <t>HUỲNH NGUYỄN NGỌC</t>
  </si>
  <si>
    <t>NGUYỄN THỊ HUYỀN</t>
  </si>
  <si>
    <t>10/12/1994</t>
  </si>
  <si>
    <t>05/09/1994</t>
  </si>
  <si>
    <t>NGUYỄN LÊ DIỆU</t>
  </si>
  <si>
    <t xml:space="preserve">TRƯƠNG THỊ YẾN </t>
  </si>
  <si>
    <t>17/06/1993</t>
  </si>
  <si>
    <t xml:space="preserve">VÕ TRẦN HÀ </t>
  </si>
  <si>
    <t xml:space="preserve">LÊ NGUYỄN THẢO </t>
  </si>
  <si>
    <t>20/02/1993</t>
  </si>
  <si>
    <t>PHẠM QUỐC</t>
  </si>
  <si>
    <t>TRƯƠNG HÙNG</t>
  </si>
  <si>
    <t>27/02/1994</t>
  </si>
  <si>
    <t>LƯƠNG THANH</t>
  </si>
  <si>
    <t>HOÀNG TIẾN</t>
  </si>
  <si>
    <t>06/08/1994</t>
  </si>
  <si>
    <t>NGUYỄN CAO HOÀNG</t>
  </si>
  <si>
    <t>LÊ QUỐC</t>
  </si>
  <si>
    <t xml:space="preserve">NGUYỄN KHÁNH </t>
  </si>
  <si>
    <t>THIỆN</t>
  </si>
  <si>
    <t>VÕ THIỆN</t>
  </si>
  <si>
    <t>15/07/1993</t>
  </si>
  <si>
    <t>BÙI NGỌC</t>
  </si>
  <si>
    <t>K18PSU_KKT2</t>
  </si>
  <si>
    <t>LÊ THị THÙY</t>
  </si>
  <si>
    <t>TRẦN THỊ THI</t>
  </si>
  <si>
    <t>CHI</t>
  </si>
  <si>
    <t xml:space="preserve">NGÔ THI QUỲNH </t>
  </si>
  <si>
    <t>VŨ THỊ</t>
  </si>
  <si>
    <t>ĐÀO</t>
  </si>
  <si>
    <t>MAI THỊ THANH</t>
  </si>
  <si>
    <t>HẮNG</t>
  </si>
  <si>
    <t>PHẠM THỊ HỒNG</t>
  </si>
  <si>
    <t>29/09/1992</t>
  </si>
  <si>
    <t>05/06/1994</t>
  </si>
  <si>
    <t>16/03/1994</t>
  </si>
  <si>
    <t>PHạM QUỳNH</t>
  </si>
  <si>
    <t>NGUYễN THị BÍCH</t>
  </si>
  <si>
    <t>TRầN PHƯớC ANH</t>
  </si>
  <si>
    <t>NGUYễN THị THÚY</t>
  </si>
  <si>
    <t>NGÔ THị Mỹ</t>
  </si>
  <si>
    <t>07/01/1994</t>
  </si>
  <si>
    <t>HUỳNH LÊ Lệ</t>
  </si>
  <si>
    <t>HằNG</t>
  </si>
  <si>
    <t>TRÂN</t>
  </si>
  <si>
    <t>TRƯƠNG NGUYễN QUỳNH</t>
  </si>
  <si>
    <t>PHAN THị</t>
  </si>
  <si>
    <t>27/11/1994</t>
  </si>
  <si>
    <t>HOÀNG TRUNG</t>
  </si>
  <si>
    <t>ĐẶNG THANH</t>
  </si>
  <si>
    <t>16/04/1994</t>
  </si>
  <si>
    <t>NGUYỄN PHẠM HOÀNG</t>
  </si>
  <si>
    <t xml:space="preserve">TRƯƠNG CÔNG </t>
  </si>
  <si>
    <t>ĐINH XUÂN</t>
  </si>
  <si>
    <t>18/03/1994</t>
  </si>
  <si>
    <t>05/11/1994</t>
  </si>
  <si>
    <t>HUỲNH THỊ TUYẾT</t>
  </si>
  <si>
    <t>VỸ</t>
  </si>
  <si>
    <t>25/04/1993</t>
  </si>
  <si>
    <t>PHẠM THỊ BÍCH</t>
  </si>
  <si>
    <t>PHẠM ANH</t>
  </si>
  <si>
    <t>ĐỖ THỊ HOÀNG</t>
  </si>
  <si>
    <t>K18PSU_QNH1</t>
  </si>
  <si>
    <t>NGUYỄN LÝ HỒNG</t>
  </si>
  <si>
    <t>ĐẶNG KIỀU</t>
  </si>
  <si>
    <t>PHAN THỊ LY</t>
  </si>
  <si>
    <t>31/05/1994</t>
  </si>
  <si>
    <t>ĐOÀN THỊ MINH</t>
  </si>
  <si>
    <t>TRẦN THỊ QUỲNH</t>
  </si>
  <si>
    <t>15/09/1994</t>
  </si>
  <si>
    <t>LÊ LAN</t>
  </si>
  <si>
    <t>09/01/1994</t>
  </si>
  <si>
    <t>16/05/1993</t>
  </si>
  <si>
    <t>QUÝ</t>
  </si>
  <si>
    <t>LÊ HỮU HOÀI</t>
  </si>
  <si>
    <t>TRƯƠNG HOÀI SINH</t>
  </si>
  <si>
    <t>12/05/1994</t>
  </si>
  <si>
    <t>ĐẶNG NGỌC</t>
  </si>
  <si>
    <t>PHẠM TRUNG</t>
  </si>
  <si>
    <t>TRẦM DUY</t>
  </si>
  <si>
    <t>VÕ PHI HÙNG</t>
  </si>
  <si>
    <t xml:space="preserve">ĐỖ ANH </t>
  </si>
  <si>
    <t>15/07/1994</t>
  </si>
  <si>
    <t>CHÍ</t>
  </si>
  <si>
    <t>K18PSU_QNH2</t>
  </si>
  <si>
    <t>PHẠM NGUYỄN MINH</t>
  </si>
  <si>
    <t>VÕ LÊ THANH</t>
  </si>
  <si>
    <t>LÊ THẢO</t>
  </si>
  <si>
    <t>LAN</t>
  </si>
  <si>
    <t>NGUYỄN MINH HUỆ</t>
  </si>
  <si>
    <t>LƯU THỊ THANH</t>
  </si>
  <si>
    <t>PHAN THỊ THÙY</t>
  </si>
  <si>
    <t>LÊ THỊ DIỆU</t>
  </si>
  <si>
    <t>19/04/1989</t>
  </si>
  <si>
    <t>NGUYỄN ĐÌNH QUỐC</t>
  </si>
  <si>
    <t>KIỀU GIA</t>
  </si>
  <si>
    <t>NGÔ NGỌC</t>
  </si>
  <si>
    <t>TRƯƠNG ĐĂNG</t>
  </si>
  <si>
    <t>BÃO</t>
  </si>
  <si>
    <t>24/01/1990</t>
  </si>
  <si>
    <t>28/11/1994</t>
  </si>
  <si>
    <t>ĐÀO XUÂN</t>
  </si>
  <si>
    <t xml:space="preserve">TRẦN THỊ LỆ </t>
  </si>
  <si>
    <t>K18PSU_QTH1</t>
  </si>
  <si>
    <t>LÊ THỊ PHƯỚC</t>
  </si>
  <si>
    <t>LÊ THỊ THẢO</t>
  </si>
  <si>
    <t>TRƯƠNG THỊ MỸ</t>
  </si>
  <si>
    <t>28/02/1994</t>
  </si>
  <si>
    <t>NGUYỄN HOÀNG YẾN</t>
  </si>
  <si>
    <t>HUỲNH THỊ ÁI</t>
  </si>
  <si>
    <t>ĐồNG THị THANH</t>
  </si>
  <si>
    <t>HOÀNG CÁT</t>
  </si>
  <si>
    <t>NGÔ HỒNG</t>
  </si>
  <si>
    <t xml:space="preserve">TRẦN LÊ KHÁNH </t>
  </si>
  <si>
    <t>TRẦN THỊ KIỀU</t>
  </si>
  <si>
    <t>NHIÊN</t>
  </si>
  <si>
    <t>PHAN THỊ</t>
  </si>
  <si>
    <t>YÊN</t>
  </si>
  <si>
    <t>15/09/1993</t>
  </si>
  <si>
    <t>LÊ THị MINH</t>
  </si>
  <si>
    <t>HUỲNH VĂN</t>
  </si>
  <si>
    <t>HOÀNG LÊ PHI</t>
  </si>
  <si>
    <t>29/01/1994</t>
  </si>
  <si>
    <t>ĐÀO NGỌC</t>
  </si>
  <si>
    <t>11/09/1994</t>
  </si>
  <si>
    <t>NGUYỄN XUÂN</t>
  </si>
  <si>
    <t xml:space="preserve">NGUYỄN TRỌNG </t>
  </si>
  <si>
    <t>KHAI</t>
  </si>
  <si>
    <t>LÊ THị Ý</t>
  </si>
  <si>
    <t>NGUYỄN HỮU</t>
  </si>
  <si>
    <t>HIỆU</t>
  </si>
  <si>
    <t>CÙ THANH</t>
  </si>
  <si>
    <t>Hồ ĐĂNG</t>
  </si>
  <si>
    <t>PHAN ANH</t>
  </si>
  <si>
    <t>NGUYỄN PHẠM ANH</t>
  </si>
  <si>
    <t>TRẦN THỊ THANH</t>
  </si>
  <si>
    <t>K18PSU_QTH2</t>
  </si>
  <si>
    <t>NGÔ THỊ MINH</t>
  </si>
  <si>
    <t xml:space="preserve">NGUYỄN THỊ ANH </t>
  </si>
  <si>
    <t>07/12/1994</t>
  </si>
  <si>
    <t>28/12/1994</t>
  </si>
  <si>
    <t>TRƯƠNG TRẦN THANH</t>
  </si>
  <si>
    <t>LÊ NGUYỄN HƯỚNG</t>
  </si>
  <si>
    <t>11/11/1994</t>
  </si>
  <si>
    <t>LÊ THỊ THU</t>
  </si>
  <si>
    <t>NGUYỄN ANH</t>
  </si>
  <si>
    <t>NGÔ THỊ NGỌC</t>
  </si>
  <si>
    <t>KHƯƠNG THị THảO</t>
  </si>
  <si>
    <t>HỒ THỊ THU</t>
  </si>
  <si>
    <t>KIỀU THỊ</t>
  </si>
  <si>
    <t>PHẠM HÀ PHƯƠNG</t>
  </si>
  <si>
    <t>PHAN THị VIệT</t>
  </si>
  <si>
    <t>THÁI</t>
  </si>
  <si>
    <t>KHIÊM</t>
  </si>
  <si>
    <t xml:space="preserve">PHẠM TRƯƠNG </t>
  </si>
  <si>
    <t>ĐỖ SƠN</t>
  </si>
  <si>
    <t>THỤC</t>
  </si>
  <si>
    <t xml:space="preserve">HUỲNH BÁ </t>
  </si>
  <si>
    <t>29/06/1994</t>
  </si>
  <si>
    <t>TRƯƠNG NGUYỄN QUỐC</t>
  </si>
  <si>
    <t>PHẠM XUÂN</t>
  </si>
  <si>
    <t xml:space="preserve">ĐOÀN PHẠM THÁI </t>
  </si>
  <si>
    <t>CAO ĐĂNG</t>
  </si>
  <si>
    <t>30/11/1991</t>
  </si>
  <si>
    <t>DƯƠNG THANH</t>
  </si>
  <si>
    <t>21/03/1994</t>
  </si>
  <si>
    <t>TT</t>
  </si>
  <si>
    <t>VI</t>
  </si>
  <si>
    <t>Độc Lập - Tự Do - Hạnh Phúc</t>
  </si>
  <si>
    <t>BỘ GIÁO DỤC &amp; ĐÀO TẠO</t>
  </si>
  <si>
    <t>CỘNG HOÀ XÃ HỘI CHỦ NGHĨA VIỆT NAM</t>
  </si>
  <si>
    <t>TRƯỜNG ĐẠI HỌC DUY TÂN</t>
  </si>
  <si>
    <t>Họ &amp; Tên</t>
  </si>
  <si>
    <t>MSSV</t>
  </si>
  <si>
    <t>Ghi chú</t>
  </si>
  <si>
    <t>PHÂN LOẠI</t>
  </si>
  <si>
    <t>SL</t>
  </si>
  <si>
    <t>KHÁ</t>
  </si>
  <si>
    <t>TB KHÁ</t>
  </si>
  <si>
    <t>T. BÌNH</t>
  </si>
  <si>
    <t>KÉM</t>
  </si>
  <si>
    <t>TỔNG</t>
  </si>
  <si>
    <t>HOÀNG LINH GIANG</t>
  </si>
  <si>
    <t>KHOA ĐÀO TẠO QUỐC TẾ</t>
  </si>
  <si>
    <t>TRẦN NGUYÊN</t>
  </si>
  <si>
    <t>Ngày 
sinh</t>
  </si>
  <si>
    <t xml:space="preserve">          (Ban hành kèm theo QĐ số :                /QĐ/ĐHDT-RL ngày                        )</t>
  </si>
  <si>
    <t>KẾT QUẢ RÈN LUYỆN SINH VIÊN</t>
  </si>
  <si>
    <t>NGƯỜI LẬP BẢNG</t>
  </si>
  <si>
    <t>Nguyễn Hoàng Kiều</t>
  </si>
  <si>
    <t>Lê Yến</t>
  </si>
  <si>
    <t>Phạm Thị Như</t>
  </si>
  <si>
    <t>Mai Đức</t>
  </si>
  <si>
    <t>Trần Nguyễn Tùng</t>
  </si>
  <si>
    <t>Nguyễn Thị Viên</t>
  </si>
  <si>
    <t>Trần Thị Bảo</t>
  </si>
  <si>
    <t>Hòa</t>
  </si>
  <si>
    <t>Miên</t>
  </si>
  <si>
    <t>Thiên</t>
  </si>
  <si>
    <t>Uyên</t>
  </si>
  <si>
    <t>01/02/1995</t>
  </si>
  <si>
    <t>05/07/1995</t>
  </si>
  <si>
    <t>28/12/1995</t>
  </si>
  <si>
    <t>04/06/1995</t>
  </si>
  <si>
    <t>19/12/1995</t>
  </si>
  <si>
    <t>11/11/1995</t>
  </si>
  <si>
    <t>22/06/1995</t>
  </si>
  <si>
    <t>K19PSUKCD</t>
  </si>
  <si>
    <t>Nguyễn Thị Thùy</t>
  </si>
  <si>
    <t>Nguyễn Thị Vân</t>
  </si>
  <si>
    <t>Phạm Xuân</t>
  </si>
  <si>
    <t>Nguyễn Văn Tiến</t>
  </si>
  <si>
    <t>Lê Trí</t>
  </si>
  <si>
    <t>Nguyễn Nhật</t>
  </si>
  <si>
    <t>Dương Quốc</t>
  </si>
  <si>
    <t>Nguyện</t>
  </si>
  <si>
    <t>Võ Văn</t>
  </si>
  <si>
    <t>Seo</t>
  </si>
  <si>
    <t>Nguyễn Lê</t>
  </si>
  <si>
    <t>Hồ Sỹ</t>
  </si>
  <si>
    <t>Nguyễn Hoàng</t>
  </si>
  <si>
    <t>Nguyễn Trương Thịnh</t>
  </si>
  <si>
    <t>Lê Anh</t>
  </si>
  <si>
    <t>Trương Vĩnh Toàn</t>
  </si>
  <si>
    <t>Huỳnh Anh</t>
  </si>
  <si>
    <t>22/03/1994</t>
  </si>
  <si>
    <t>23/10/1995</t>
  </si>
  <si>
    <t>27/05/1995</t>
  </si>
  <si>
    <t>06/03/1994</t>
  </si>
  <si>
    <t>26/08/1993</t>
  </si>
  <si>
    <t>25/12/1995</t>
  </si>
  <si>
    <t>08/09/1995</t>
  </si>
  <si>
    <t>07/08/1995</t>
  </si>
  <si>
    <t>31/07/1995</t>
  </si>
  <si>
    <t>20/07/1995</t>
  </si>
  <si>
    <t>18/06/1995</t>
  </si>
  <si>
    <t>05/06/1995</t>
  </si>
  <si>
    <t>K19CMUTCD</t>
  </si>
  <si>
    <t>18/11/1994</t>
  </si>
  <si>
    <t>Lê Ngọc</t>
  </si>
  <si>
    <t>01/01/1995</t>
  </si>
  <si>
    <t>13/11/1995</t>
  </si>
  <si>
    <t xml:space="preserve">Quý </t>
  </si>
  <si>
    <t>01/05/1995</t>
  </si>
  <si>
    <t>17/04/1995</t>
  </si>
  <si>
    <t>16/01/1994</t>
  </si>
  <si>
    <t>Nguyễn Trần Viết</t>
  </si>
  <si>
    <t>14/09/1995</t>
  </si>
  <si>
    <t>16/12/1995</t>
  </si>
  <si>
    <t>Trà Anh</t>
  </si>
  <si>
    <t>17/08/1995</t>
  </si>
  <si>
    <t>Lê Trùng</t>
  </si>
  <si>
    <t>02/06/1995</t>
  </si>
  <si>
    <t>Huỳnh Công</t>
  </si>
  <si>
    <t>01/09/1995</t>
  </si>
  <si>
    <t xml:space="preserve">Trần </t>
  </si>
  <si>
    <t>17/12/1995</t>
  </si>
  <si>
    <t>20/10/1995</t>
  </si>
  <si>
    <t>05/03/1995</t>
  </si>
  <si>
    <t>30/04/1995</t>
  </si>
  <si>
    <t>Hoàng Văn Vũ</t>
  </si>
  <si>
    <t>02/12/1995</t>
  </si>
  <si>
    <t xml:space="preserve">Nguyễn </t>
  </si>
  <si>
    <t>22/05/1995</t>
  </si>
  <si>
    <t>26/02/1995</t>
  </si>
  <si>
    <t>02/09/1995</t>
  </si>
  <si>
    <t>14/01/1995</t>
  </si>
  <si>
    <t>19/01/1995</t>
  </si>
  <si>
    <t>Trần Kim</t>
  </si>
  <si>
    <t>05/08/1995</t>
  </si>
  <si>
    <t>Ngô Đoàn Châu</t>
  </si>
  <si>
    <t>30/11/1995</t>
  </si>
  <si>
    <t>Mai Nguyễn Phong</t>
  </si>
  <si>
    <t>Trần Viết</t>
  </si>
  <si>
    <t>02/08/1995</t>
  </si>
  <si>
    <t>Nguyễn Lương</t>
  </si>
  <si>
    <t>14/08/1995</t>
  </si>
  <si>
    <t>13/02/1995</t>
  </si>
  <si>
    <t>25/11/1995</t>
  </si>
  <si>
    <t>Phan Duy</t>
  </si>
  <si>
    <t>Nguyễn Cao</t>
  </si>
  <si>
    <t>Trương Đình Châu</t>
  </si>
  <si>
    <t>06/12/1995</t>
  </si>
  <si>
    <t>07/07/1995</t>
  </si>
  <si>
    <t>Tuyên</t>
  </si>
  <si>
    <t>Phan Công Nhật</t>
  </si>
  <si>
    <t>17/10/1995</t>
  </si>
  <si>
    <t>K19CMUTMT</t>
  </si>
  <si>
    <t>12/11/1995</t>
  </si>
  <si>
    <t>20/11/1995</t>
  </si>
  <si>
    <t>Tôn Thất</t>
  </si>
  <si>
    <t>13/05/1995</t>
  </si>
  <si>
    <t>Ngô Thái</t>
  </si>
  <si>
    <t>24/09/1995</t>
  </si>
  <si>
    <t>30/09/1995</t>
  </si>
  <si>
    <t xml:space="preserve">Trần Văn </t>
  </si>
  <si>
    <t>22/06/1994</t>
  </si>
  <si>
    <t>Trần Quang</t>
  </si>
  <si>
    <t>Võ Tấn</t>
  </si>
  <si>
    <t>16/06/1995</t>
  </si>
  <si>
    <t>21/02/1994</t>
  </si>
  <si>
    <t>12/02/1995</t>
  </si>
  <si>
    <t>Cái Ngọc</t>
  </si>
  <si>
    <t>26/06/1994</t>
  </si>
  <si>
    <t>Nguyễn Châu Lập</t>
  </si>
  <si>
    <t>03/08/1995</t>
  </si>
  <si>
    <t>Trần Bá</t>
  </si>
  <si>
    <t>19/10/1995</t>
  </si>
  <si>
    <t>10/02/1995</t>
  </si>
  <si>
    <t>Huỳnh Bá Mạnh</t>
  </si>
  <si>
    <t>06/01/1995</t>
  </si>
  <si>
    <t>Ngô Việt</t>
  </si>
  <si>
    <t>12/12/1995</t>
  </si>
  <si>
    <t>Nguyễn Phúc</t>
  </si>
  <si>
    <t>Đào Sỹ</t>
  </si>
  <si>
    <t>21/08/1995</t>
  </si>
  <si>
    <t>Ngô Thụy</t>
  </si>
  <si>
    <t>15/02/1995</t>
  </si>
  <si>
    <t>23/09/1995</t>
  </si>
  <si>
    <t>Võ Minh</t>
  </si>
  <si>
    <t>07/11/1994</t>
  </si>
  <si>
    <t>30/06/1995</t>
  </si>
  <si>
    <t>Trương Nam Sơn</t>
  </si>
  <si>
    <t>26/09/1995</t>
  </si>
  <si>
    <t>Vũ Đình</t>
  </si>
  <si>
    <t>Quý</t>
  </si>
  <si>
    <t>03/11/1995</t>
  </si>
  <si>
    <t>15/04/1994</t>
  </si>
  <si>
    <t>Lưu Phạm Nhật</t>
  </si>
  <si>
    <t>20/05/1995</t>
  </si>
  <si>
    <t>Toại</t>
  </si>
  <si>
    <t>25/02/1995</t>
  </si>
  <si>
    <t>Triều</t>
  </si>
  <si>
    <t>Ngô Tấn</t>
  </si>
  <si>
    <t>29/08/1995</t>
  </si>
  <si>
    <t>Võ Đình</t>
  </si>
  <si>
    <t>01/10/1995</t>
  </si>
  <si>
    <t>Huỳnh Việt</t>
  </si>
  <si>
    <t>20/09/1995</t>
  </si>
  <si>
    <t>03/01/1995</t>
  </si>
  <si>
    <t xml:space="preserve">Tống Phước </t>
  </si>
  <si>
    <t>Võ</t>
  </si>
  <si>
    <t>K19CMUTPM1</t>
  </si>
  <si>
    <t>K19CMUTPM2</t>
  </si>
  <si>
    <t>K19CMUTPM3</t>
  </si>
  <si>
    <t>K19CMUTPM4</t>
  </si>
  <si>
    <t>Lưu Văn</t>
  </si>
  <si>
    <t>Cần</t>
  </si>
  <si>
    <t>Phan Xuân</t>
  </si>
  <si>
    <t>29/01/1995</t>
  </si>
  <si>
    <t xml:space="preserve">Lê </t>
  </si>
  <si>
    <t>15/01/1994</t>
  </si>
  <si>
    <t>Đặng Thị Kim</t>
  </si>
  <si>
    <t>17/11/1995</t>
  </si>
  <si>
    <t>05/09/1995</t>
  </si>
  <si>
    <t>Trần Phú</t>
  </si>
  <si>
    <t>22/08/1995</t>
  </si>
  <si>
    <t>02/07/1995</t>
  </si>
  <si>
    <t>Mai Xuân</t>
  </si>
  <si>
    <t>16/11/1995</t>
  </si>
  <si>
    <t>Phan Văn Nguyên</t>
  </si>
  <si>
    <t>26/01/1995</t>
  </si>
  <si>
    <t>Nguyễn Bá</t>
  </si>
  <si>
    <t>Lợi</t>
  </si>
  <si>
    <t>Lê Đăng</t>
  </si>
  <si>
    <t>20/03/1995</t>
  </si>
  <si>
    <t>07/03/1995</t>
  </si>
  <si>
    <t>09/01/1995</t>
  </si>
  <si>
    <t>Vũ Lê Lam</t>
  </si>
  <si>
    <t>04/09/1995</t>
  </si>
  <si>
    <t>Nguyễn Nam</t>
  </si>
  <si>
    <t>25/10/1995</t>
  </si>
  <si>
    <t>Phạm Đức</t>
  </si>
  <si>
    <t>11/04/1995</t>
  </si>
  <si>
    <t>Phan Thị Minh</t>
  </si>
  <si>
    <t>25/07/1995</t>
  </si>
  <si>
    <t>Phan Quốc Thiên</t>
  </si>
  <si>
    <t>01/09/1994</t>
  </si>
  <si>
    <t>Đàm Tấn</t>
  </si>
  <si>
    <t>27/03/1995</t>
  </si>
  <si>
    <t>Huỳnh Văn</t>
  </si>
  <si>
    <t>28/05/1995</t>
  </si>
  <si>
    <t>20/02/1995</t>
  </si>
  <si>
    <t>Thơ</t>
  </si>
  <si>
    <t>30/07/1995</t>
  </si>
  <si>
    <t>15/09/1995</t>
  </si>
  <si>
    <t>Đào Minh Thiện</t>
  </si>
  <si>
    <t>12/01/1995</t>
  </si>
  <si>
    <t>Danh</t>
  </si>
  <si>
    <t>15/03/1995</t>
  </si>
  <si>
    <t>Lê Thành</t>
  </si>
  <si>
    <t>Trần Thành</t>
  </si>
  <si>
    <t>29/06/1995</t>
  </si>
  <si>
    <t>Nguyễn Trần Minh</t>
  </si>
  <si>
    <t>Hồ Văn</t>
  </si>
  <si>
    <t>Hoàng Văn</t>
  </si>
  <si>
    <t>28/03/1995</t>
  </si>
  <si>
    <t>Kiều Minh</t>
  </si>
  <si>
    <t>Nguyễn Ngọc Bão</t>
  </si>
  <si>
    <t>10/12/1995</t>
  </si>
  <si>
    <t>Hồ Thăng Quang</t>
  </si>
  <si>
    <t>04/12/1995</t>
  </si>
  <si>
    <t>Kha</t>
  </si>
  <si>
    <t>Nguyễn Hữu Đăng</t>
  </si>
  <si>
    <t>01/12/1995</t>
  </si>
  <si>
    <t>Đoàn Thị Mỹ</t>
  </si>
  <si>
    <t>09/04/1995</t>
  </si>
  <si>
    <t>01/03/1995</t>
  </si>
  <si>
    <t>Hoàng Hà</t>
  </si>
  <si>
    <t>09/07/1995</t>
  </si>
  <si>
    <t>Trần Khánh</t>
  </si>
  <si>
    <t>02/11/1995</t>
  </si>
  <si>
    <t>21/01/1995</t>
  </si>
  <si>
    <t>Pháp</t>
  </si>
  <si>
    <t>31/08/1995</t>
  </si>
  <si>
    <t>Trần Lê Nhật</t>
  </si>
  <si>
    <t>15/08/1995</t>
  </si>
  <si>
    <t>04/11/1995</t>
  </si>
  <si>
    <t>Nguyễn Trương Bảo</t>
  </si>
  <si>
    <t>Quyết</t>
  </si>
  <si>
    <t>01/08/1995</t>
  </si>
  <si>
    <t>Rôn</t>
  </si>
  <si>
    <t>19/11/1995</t>
  </si>
  <si>
    <t>Nguyễn Phan Trường</t>
  </si>
  <si>
    <t>19/07/1995</t>
  </si>
  <si>
    <t>Đoàn Công</t>
  </si>
  <si>
    <t>12/07/1995</t>
  </si>
  <si>
    <t xml:space="preserve">Lê Hữu </t>
  </si>
  <si>
    <t>Lý Ngọc Long</t>
  </si>
  <si>
    <t>22/03/1995</t>
  </si>
  <si>
    <t>Trần Đình</t>
  </si>
  <si>
    <t>05/10/1995</t>
  </si>
  <si>
    <t>Dưỡng</t>
  </si>
  <si>
    <t>21/03/1995</t>
  </si>
  <si>
    <t>Bùi Lê Xuân</t>
  </si>
  <si>
    <t>05/05/1995</t>
  </si>
  <si>
    <t>Nguyễn Hồng</t>
  </si>
  <si>
    <t>Mạnh</t>
  </si>
  <si>
    <t>10/10/1995</t>
  </si>
  <si>
    <t>Trà Văn</t>
  </si>
  <si>
    <t>Ông Văn</t>
  </si>
  <si>
    <t>17/07/1995</t>
  </si>
  <si>
    <t>Võ Quang</t>
  </si>
  <si>
    <t>Thọ</t>
  </si>
  <si>
    <t>Lê Trung</t>
  </si>
  <si>
    <t>11/12/1994</t>
  </si>
  <si>
    <t>12/06/1995</t>
  </si>
  <si>
    <t>Ngô Minh</t>
  </si>
  <si>
    <t>09/11/1994</t>
  </si>
  <si>
    <t>Trực</t>
  </si>
  <si>
    <t>Huỳnh Minh</t>
  </si>
  <si>
    <t>14/04/1995</t>
  </si>
  <si>
    <t>Lê Nam</t>
  </si>
  <si>
    <t>24/04/1995</t>
  </si>
  <si>
    <t>16/08/1992</t>
  </si>
  <si>
    <t>Mai Quốc</t>
  </si>
  <si>
    <t xml:space="preserve">Huỳnh Công </t>
  </si>
  <si>
    <t>Lê Đình Nguyên</t>
  </si>
  <si>
    <t>08/10/1995</t>
  </si>
  <si>
    <t>Đỗ Minh</t>
  </si>
  <si>
    <t>23/03/1995</t>
  </si>
  <si>
    <t>Hồ Việt</t>
  </si>
  <si>
    <t xml:space="preserve">Huỳnh Thị Thùy </t>
  </si>
  <si>
    <t>Lê</t>
  </si>
  <si>
    <t>Đào</t>
  </si>
  <si>
    <t>Hoàng Đình</t>
  </si>
  <si>
    <t>18/09/1994</t>
  </si>
  <si>
    <t>Lý Quốc</t>
  </si>
  <si>
    <t>04/03/1995</t>
  </si>
  <si>
    <t>Hoàng Phạm Việt</t>
  </si>
  <si>
    <t>08/11/1995</t>
  </si>
  <si>
    <t>Đặng Thị Mỹ</t>
  </si>
  <si>
    <t>Võ Phúc</t>
  </si>
  <si>
    <t>13/06/1995</t>
  </si>
  <si>
    <t>Nguyễn Tam</t>
  </si>
  <si>
    <t>Đào Xuân</t>
  </si>
  <si>
    <t>15/10/1995</t>
  </si>
  <si>
    <t>Huỳnh Duy</t>
  </si>
  <si>
    <t>Nho</t>
  </si>
  <si>
    <t>29/12/1994</t>
  </si>
  <si>
    <t>Trần Thị Kiều</t>
  </si>
  <si>
    <t>28/07/1995</t>
  </si>
  <si>
    <t>Văn Công</t>
  </si>
  <si>
    <t>Lê Trung Nhật</t>
  </si>
  <si>
    <t>01/04/1995</t>
  </si>
  <si>
    <t>Nguyễn Hoàng Bảo</t>
  </si>
  <si>
    <t>Quyên</t>
  </si>
  <si>
    <t>Huỳnh Văn Duy</t>
  </si>
  <si>
    <t>05/01/1995</t>
  </si>
  <si>
    <t>20/03/1991</t>
  </si>
  <si>
    <t>Nguyễn Ngô Hồng</t>
  </si>
  <si>
    <t>Ngô Đình</t>
  </si>
  <si>
    <t>26/11/1995</t>
  </si>
  <si>
    <t>Đặng Thi Trinh</t>
  </si>
  <si>
    <t>09/05/1995</t>
  </si>
  <si>
    <t>21/09/1995</t>
  </si>
  <si>
    <t>Trương Nhật</t>
  </si>
  <si>
    <t>Bùi Lê Thanh</t>
  </si>
  <si>
    <t>K19CMUTTT</t>
  </si>
  <si>
    <t>Phạm Thị Thúy</t>
  </si>
  <si>
    <t>20/08/1995</t>
  </si>
  <si>
    <t>30/01/1995</t>
  </si>
  <si>
    <t>Đặng Thị Ngọc</t>
  </si>
  <si>
    <t>03/07/1995</t>
  </si>
  <si>
    <t>Đặng Trần Phúc</t>
  </si>
  <si>
    <t>Chi</t>
  </si>
  <si>
    <t>Đán</t>
  </si>
  <si>
    <t>Nguyễn Thị Khải</t>
  </si>
  <si>
    <t>17/05/1995</t>
  </si>
  <si>
    <t>28/02/1995</t>
  </si>
  <si>
    <t>Bùi Mạnh</t>
  </si>
  <si>
    <t>Nguyễn Phương</t>
  </si>
  <si>
    <t>09/03/1993</t>
  </si>
  <si>
    <t>Dương Thị Thanh</t>
  </si>
  <si>
    <t>01/06/1995</t>
  </si>
  <si>
    <t>Phan Thị Mỹ</t>
  </si>
  <si>
    <t>07/04/1995</t>
  </si>
  <si>
    <t>Trần Diệu</t>
  </si>
  <si>
    <t>19/06/1995</t>
  </si>
  <si>
    <t>22/04/1995</t>
  </si>
  <si>
    <t xml:space="preserve">Vũ </t>
  </si>
  <si>
    <t>25/08/1995</t>
  </si>
  <si>
    <t>Ngô Thị Minh</t>
  </si>
  <si>
    <t>23/11/1995</t>
  </si>
  <si>
    <t>Nguyễn Thị Việt</t>
  </si>
  <si>
    <t>Phan Ngọc Quỳnh</t>
  </si>
  <si>
    <t>26/08/1995</t>
  </si>
  <si>
    <t>Hà Đoàn Quốc</t>
  </si>
  <si>
    <t>13/12/1995</t>
  </si>
  <si>
    <t>Vương Thúc</t>
  </si>
  <si>
    <t>Nguyễn Hữu Lê</t>
  </si>
  <si>
    <t>15/06/1995</t>
  </si>
  <si>
    <t>Phan Tuấn</t>
  </si>
  <si>
    <t>24/05/1994</t>
  </si>
  <si>
    <t>Hồ Hồng</t>
  </si>
  <si>
    <t>Liên</t>
  </si>
  <si>
    <t>16/05/1995</t>
  </si>
  <si>
    <t>Trương Hoài</t>
  </si>
  <si>
    <t>Vương Phương</t>
  </si>
  <si>
    <t>05/11/1995</t>
  </si>
  <si>
    <t>Hà Thị</t>
  </si>
  <si>
    <t>12/03/1994</t>
  </si>
  <si>
    <t>Trương Thị Hàn</t>
  </si>
  <si>
    <t>Đỗ Hoàng</t>
  </si>
  <si>
    <t>Lý</t>
  </si>
  <si>
    <t>06/09/1994</t>
  </si>
  <si>
    <t>16/08/1995</t>
  </si>
  <si>
    <t>Đinh Thị Diễm</t>
  </si>
  <si>
    <t>28/04/1995</t>
  </si>
  <si>
    <t>Tạ Hoàng Linh</t>
  </si>
  <si>
    <t>19/05/1995</t>
  </si>
  <si>
    <t>Phạm Thục</t>
  </si>
  <si>
    <t>Võ Thị Thanh</t>
  </si>
  <si>
    <t>Lê Hồng</t>
  </si>
  <si>
    <t>Lý Thị</t>
  </si>
  <si>
    <t>Võ Thị Tú</t>
  </si>
  <si>
    <t>Đặng Thị Mai</t>
  </si>
  <si>
    <t>Phụng</t>
  </si>
  <si>
    <t>Nguyễn Đức Thị Kim</t>
  </si>
  <si>
    <t>Phạm Thị Quỳnh</t>
  </si>
  <si>
    <t>Nguyễn Phan Hoàng</t>
  </si>
  <si>
    <t>Hứa Nguyễn Thu</t>
  </si>
  <si>
    <t>Mai Thị Thiên</t>
  </si>
  <si>
    <t>28/01/1995</t>
  </si>
  <si>
    <t>Cao Thị Phương</t>
  </si>
  <si>
    <t>17/02/1995</t>
  </si>
  <si>
    <t>Bùi Đỗ Bảo</t>
  </si>
  <si>
    <t>15/11/1995</t>
  </si>
  <si>
    <t>Lê Thị Mai</t>
  </si>
  <si>
    <t>25/06/1994</t>
  </si>
  <si>
    <t>09/12/1995</t>
  </si>
  <si>
    <t>Thúy</t>
  </si>
  <si>
    <t>Nguyễn Vũ Bảo</t>
  </si>
  <si>
    <t>24/08/1995</t>
  </si>
  <si>
    <t>Tịnh</t>
  </si>
  <si>
    <t>04/10/1995</t>
  </si>
  <si>
    <t>Huỳnh Lê Bảo</t>
  </si>
  <si>
    <t>04/05/1995</t>
  </si>
  <si>
    <t>Võ Duy Cát</t>
  </si>
  <si>
    <t>Tường</t>
  </si>
  <si>
    <t>21/06/1995</t>
  </si>
  <si>
    <t>Lê Diệu</t>
  </si>
  <si>
    <t>13/01/1995</t>
  </si>
  <si>
    <t>Lê Phan Thảo</t>
  </si>
  <si>
    <t>Trần Vũ Hồng</t>
  </si>
  <si>
    <t>Trần Thị Yến</t>
  </si>
  <si>
    <t>27/08/1995</t>
  </si>
  <si>
    <t>K19PSUKKT1</t>
  </si>
  <si>
    <t>K19PSUKKT2</t>
  </si>
  <si>
    <t>Vũ Thị Hạnh</t>
  </si>
  <si>
    <t>07/05/1995</t>
  </si>
  <si>
    <t>24/06/1993</t>
  </si>
  <si>
    <t>Bùi Đình</t>
  </si>
  <si>
    <t>K19PSUQCD</t>
  </si>
  <si>
    <t>Phan Đức</t>
  </si>
  <si>
    <t>20/06/1995</t>
  </si>
  <si>
    <t>Đỗ Thanh</t>
  </si>
  <si>
    <t>Đặng Văn</t>
  </si>
  <si>
    <t>Diên</t>
  </si>
  <si>
    <t>07/06/1995</t>
  </si>
  <si>
    <t>Phạm Thị Ngọc</t>
  </si>
  <si>
    <t>Đoàn</t>
  </si>
  <si>
    <t>Lê Mạnh</t>
  </si>
  <si>
    <t>Hoàng Phương</t>
  </si>
  <si>
    <t>01/11/1994</t>
  </si>
  <si>
    <t>08/04/1995</t>
  </si>
  <si>
    <t>Nguyễn Đình Hùng</t>
  </si>
  <si>
    <t>06/07/1995</t>
  </si>
  <si>
    <t>22/10/1995</t>
  </si>
  <si>
    <t>07/02/1995</t>
  </si>
  <si>
    <t>Trần Phạm Mỹ</t>
  </si>
  <si>
    <t>26/07/1995</t>
  </si>
  <si>
    <t>Nguyễn Dương Hồng</t>
  </si>
  <si>
    <t>Hoàng Thị Ngọc</t>
  </si>
  <si>
    <t>Nguyễn Hàn</t>
  </si>
  <si>
    <t>26/12/1995</t>
  </si>
  <si>
    <t>03/10/1995</t>
  </si>
  <si>
    <t>Tăng Hà Ngọc</t>
  </si>
  <si>
    <t>17/03/1995</t>
  </si>
  <si>
    <t>Đỗ Thị Như</t>
  </si>
  <si>
    <t>Nguyễn Chí</t>
  </si>
  <si>
    <t>Ông Huy</t>
  </si>
  <si>
    <t>Võ Lý</t>
  </si>
  <si>
    <t>Nguyễn Vũ</t>
  </si>
  <si>
    <t>12/04/1995</t>
  </si>
  <si>
    <t>Hồ Thị Kiều</t>
  </si>
  <si>
    <t>20/01/1995</t>
  </si>
  <si>
    <t>Đặng Thị Xuân</t>
  </si>
  <si>
    <t>02/10/1995</t>
  </si>
  <si>
    <t>Phan Thị Kim</t>
  </si>
  <si>
    <t>15/01/1995</t>
  </si>
  <si>
    <t>Lâm Hoàng</t>
  </si>
  <si>
    <t>11/09/1995</t>
  </si>
  <si>
    <t>Dương Thị Ngọc</t>
  </si>
  <si>
    <t>18/10/1995</t>
  </si>
  <si>
    <t>Nguyễn Thị Tú</t>
  </si>
  <si>
    <t>08/08/1994</t>
  </si>
  <si>
    <t>Đinh Xuân</t>
  </si>
  <si>
    <t>Kiên</t>
  </si>
  <si>
    <t>Phan Châu Gia</t>
  </si>
  <si>
    <t>Kỳ</t>
  </si>
  <si>
    <t>Lai</t>
  </si>
  <si>
    <t>20/04/1995</t>
  </si>
  <si>
    <t>18/04/1995</t>
  </si>
  <si>
    <t>Nguyễn Hoài Mỹ</t>
  </si>
  <si>
    <t xml:space="preserve">Nguyễn Huỳnh </t>
  </si>
  <si>
    <t>07/07/1994</t>
  </si>
  <si>
    <t>Đặng Ngọc Vũ</t>
  </si>
  <si>
    <t xml:space="preserve">Phan </t>
  </si>
  <si>
    <t>Lít</t>
  </si>
  <si>
    <t>Đào Hữu Tấn</t>
  </si>
  <si>
    <t>28/10/1995</t>
  </si>
  <si>
    <t>Nguyễn Trần Tuyết</t>
  </si>
  <si>
    <t>03/06/1995</t>
  </si>
  <si>
    <t>Nguyễn Lâm</t>
  </si>
  <si>
    <t>07/08/1994</t>
  </si>
  <si>
    <t>Dương Quang</t>
  </si>
  <si>
    <t>11/12/1995</t>
  </si>
  <si>
    <t>Nguyễn Thị Khánh</t>
  </si>
  <si>
    <t>Nguyễn Trà</t>
  </si>
  <si>
    <t>27/10/1995</t>
  </si>
  <si>
    <t>Trần Trà</t>
  </si>
  <si>
    <t>Trần Nữ Ái</t>
  </si>
  <si>
    <t>09/11/1995</t>
  </si>
  <si>
    <t>Hồ Thị Thanh</t>
  </si>
  <si>
    <t>04/07/1995</t>
  </si>
  <si>
    <t>Hồ Trung</t>
  </si>
  <si>
    <t>24/05/1995</t>
  </si>
  <si>
    <t>Hồ Lê Như</t>
  </si>
  <si>
    <t>Ngô Thị Diễm</t>
  </si>
  <si>
    <t>28/06/1995</t>
  </si>
  <si>
    <t>Nguyệt</t>
  </si>
  <si>
    <t>08/01/1995</t>
  </si>
  <si>
    <t>Nguyễn Thị Linh</t>
  </si>
  <si>
    <t>06/05/1995</t>
  </si>
  <si>
    <t>Võ Thị Yến</t>
  </si>
  <si>
    <t>Nguyễn Thị Hoàng</t>
  </si>
  <si>
    <t>Phạm Lý Công</t>
  </si>
  <si>
    <t>18/03/1995</t>
  </si>
  <si>
    <t>Giang Hồng</t>
  </si>
  <si>
    <t>24/11/1994</t>
  </si>
  <si>
    <t>Phạm Thị Phú</t>
  </si>
  <si>
    <t>14/11/1995</t>
  </si>
  <si>
    <t>27/05/1994</t>
  </si>
  <si>
    <t>25/03/1995</t>
  </si>
  <si>
    <t>Trương Việt</t>
  </si>
  <si>
    <t>Phan Mạnh</t>
  </si>
  <si>
    <t>Châu Nguyên</t>
  </si>
  <si>
    <t>Rin</t>
  </si>
  <si>
    <t>Khổng Hoàng</t>
  </si>
  <si>
    <t>26/10/1995</t>
  </si>
  <si>
    <t>Nguyễn Đắc Nhân</t>
  </si>
  <si>
    <t>17/09/1995</t>
  </si>
  <si>
    <t>30/05/1995</t>
  </si>
  <si>
    <t>15/07/1995</t>
  </si>
  <si>
    <t>Đinh Lê Phương</t>
  </si>
  <si>
    <t>23/01/1993</t>
  </si>
  <si>
    <t>Nguyễn Như</t>
  </si>
  <si>
    <t>Thìn</t>
  </si>
  <si>
    <t>12/10/1995</t>
  </si>
  <si>
    <t>Kiều Viết</t>
  </si>
  <si>
    <t>24/12/1994</t>
  </si>
  <si>
    <t>Phan Trường</t>
  </si>
  <si>
    <t>Thoãn</t>
  </si>
  <si>
    <t>Nguyễn Trần</t>
  </si>
  <si>
    <t>Thức</t>
  </si>
  <si>
    <t>04/08/1995</t>
  </si>
  <si>
    <t>12/02/1994</t>
  </si>
  <si>
    <t>Lê Trần Hoài</t>
  </si>
  <si>
    <t>Nguyễn Thị Xuân</t>
  </si>
  <si>
    <t>31/01/1995</t>
  </si>
  <si>
    <t>22/01/1995</t>
  </si>
  <si>
    <t>Phạm Cát</t>
  </si>
  <si>
    <t xml:space="preserve">Phạm Thị Thủy </t>
  </si>
  <si>
    <t>30/08/1992</t>
  </si>
  <si>
    <t>Đỗ Phúc</t>
  </si>
  <si>
    <t>16/10/1995</t>
  </si>
  <si>
    <t>26/06/1995</t>
  </si>
  <si>
    <t>Lương Trọng</t>
  </si>
  <si>
    <t>Tô Thị Thùy</t>
  </si>
  <si>
    <t>27/09/1995</t>
  </si>
  <si>
    <t>18/08/1995</t>
  </si>
  <si>
    <t>26/04/1995</t>
  </si>
  <si>
    <t>14/12/1995</t>
  </si>
  <si>
    <t>Trần Thị Thùy</t>
  </si>
  <si>
    <t>15/05/1995</t>
  </si>
  <si>
    <t>Trịnh Trầm Khả</t>
  </si>
  <si>
    <t>11/05/1995</t>
  </si>
  <si>
    <t>Trịnh Châu Nữ Tố</t>
  </si>
  <si>
    <t>Lê Ngô Tố</t>
  </si>
  <si>
    <t>Trần Vũ Lan</t>
  </si>
  <si>
    <t>10/07/1995</t>
  </si>
  <si>
    <t>Lương Thị</t>
  </si>
  <si>
    <t>Nguyễn Thị Thúy</t>
  </si>
  <si>
    <t>Phạm Đỗ Quốc</t>
  </si>
  <si>
    <t>13/07/1995</t>
  </si>
  <si>
    <t>Đặng Xuân</t>
  </si>
  <si>
    <t>13/03/1995</t>
  </si>
  <si>
    <t>26/12/1994</t>
  </si>
  <si>
    <t>Trương Thị</t>
  </si>
  <si>
    <t>Lê Thị Thúy</t>
  </si>
  <si>
    <t>06/11/1995</t>
  </si>
  <si>
    <t>Đỗ Huy Hùng</t>
  </si>
  <si>
    <t>29/10/1995</t>
  </si>
  <si>
    <t>K19PSUQTH1</t>
  </si>
  <si>
    <t>K19PSUQTH2</t>
  </si>
  <si>
    <t>K19PSUQTH3</t>
  </si>
  <si>
    <t>K19PSUQTH</t>
  </si>
  <si>
    <t>Trần Đình Trung</t>
  </si>
  <si>
    <t>Đoàn Quang</t>
  </si>
  <si>
    <t>Chánh</t>
  </si>
  <si>
    <t>30/07/1994</t>
  </si>
  <si>
    <t>Hồ Đắc</t>
  </si>
  <si>
    <t>Đình</t>
  </si>
  <si>
    <t>13/08/1994</t>
  </si>
  <si>
    <t>Lương Sỹ</t>
  </si>
  <si>
    <t>07/09/1995</t>
  </si>
  <si>
    <t>Nguyễn Trần Đức</t>
  </si>
  <si>
    <t>04/06/1994</t>
  </si>
  <si>
    <t>07/10/1995</t>
  </si>
  <si>
    <t>18/09/1995</t>
  </si>
  <si>
    <t>Diệp Vũ</t>
  </si>
  <si>
    <t>Tô Văn</t>
  </si>
  <si>
    <t>Khải</t>
  </si>
  <si>
    <t>Dư Trí</t>
  </si>
  <si>
    <t>Nguyễn Hoàng Anh</t>
  </si>
  <si>
    <t>02/02/1995</t>
  </si>
  <si>
    <t>09/10/1995</t>
  </si>
  <si>
    <t>16/02/1995</t>
  </si>
  <si>
    <t>Nguyễn Hữu Anh</t>
  </si>
  <si>
    <t>Ngô Lê Văn</t>
  </si>
  <si>
    <t>10/01/1995</t>
  </si>
  <si>
    <t>Lê Gia</t>
  </si>
  <si>
    <t>11/08/1995</t>
  </si>
  <si>
    <t>Võ Văn Song</t>
  </si>
  <si>
    <t>21/05/1995</t>
  </si>
  <si>
    <t>Hoàng Bảo</t>
  </si>
  <si>
    <t>17/01/1995</t>
  </si>
  <si>
    <t>Trần Duy Viết</t>
  </si>
  <si>
    <t>16/07/1995</t>
  </si>
  <si>
    <t>22/11/1995</t>
  </si>
  <si>
    <t>30/11/1992</t>
  </si>
  <si>
    <t>02/01/1995</t>
  </si>
  <si>
    <t>Võ Hùng</t>
  </si>
  <si>
    <t>K19CSUXDD</t>
  </si>
  <si>
    <t>Nguyễn Tấn Đoàn</t>
  </si>
  <si>
    <t>Phạm Thành</t>
  </si>
  <si>
    <t>Đại</t>
  </si>
  <si>
    <t>Cao Tiến</t>
  </si>
  <si>
    <t>28/11/1995</t>
  </si>
  <si>
    <t>Đinh Hồng</t>
  </si>
  <si>
    <t>24/02/1995</t>
  </si>
  <si>
    <t>Phan Hữu</t>
  </si>
  <si>
    <t>Nguyễn Phan Phước</t>
  </si>
  <si>
    <t>Phùng Thị Thùy</t>
  </si>
  <si>
    <t>Doãn Đình</t>
  </si>
  <si>
    <t>Lê Quang Anh</t>
  </si>
  <si>
    <t>Lương Xuân</t>
  </si>
  <si>
    <t>25/05/1995</t>
  </si>
  <si>
    <t>23/08/1995</t>
  </si>
  <si>
    <t>Lê Thị Hồng</t>
  </si>
  <si>
    <t>Võ Trung</t>
  </si>
  <si>
    <t>06/07/1993</t>
  </si>
  <si>
    <t>Đoàn Văn</t>
  </si>
  <si>
    <t>Phạm Nguyễn Tuấn</t>
  </si>
  <si>
    <t>Nguyễn Xuân Anh</t>
  </si>
  <si>
    <t>Đinh Phúc</t>
  </si>
  <si>
    <t>Phạm Hoàng Thiên</t>
  </si>
  <si>
    <t>23/05/1995</t>
  </si>
  <si>
    <t>Lực</t>
  </si>
  <si>
    <t>15/02/1989</t>
  </si>
  <si>
    <t>Phạm Ngọc</t>
  </si>
  <si>
    <t>Kiều Thị Hà</t>
  </si>
  <si>
    <t>Phan Trần Hải</t>
  </si>
  <si>
    <t>Nguyễn Lê Trọng</t>
  </si>
  <si>
    <t>Huỳnh Ngọc Hoàng</t>
  </si>
  <si>
    <t>05/02/1995</t>
  </si>
  <si>
    <t>Nguyễn Đa</t>
  </si>
  <si>
    <t>24/07/1995</t>
  </si>
  <si>
    <t>Lê Bá</t>
  </si>
  <si>
    <t>Bùi Thanh</t>
  </si>
  <si>
    <t>Phạm Thị Phượng</t>
  </si>
  <si>
    <t>Nhiên</t>
  </si>
  <si>
    <t>Hà Thị Ngọc</t>
  </si>
  <si>
    <t>18/01/1995</t>
  </si>
  <si>
    <t>Nguyễn Văn Quốc</t>
  </si>
  <si>
    <t>21/10/1995</t>
  </si>
  <si>
    <t>10/10/1990</t>
  </si>
  <si>
    <t>Nguyễn Vĩnh</t>
  </si>
  <si>
    <t>Phục</t>
  </si>
  <si>
    <t>Phan Nguyễn Nhật</t>
  </si>
  <si>
    <t>25/04/1995</t>
  </si>
  <si>
    <t>Nguyễn Tuệ</t>
  </si>
  <si>
    <t>18/06/1993</t>
  </si>
  <si>
    <t>Võ Xuân</t>
  </si>
  <si>
    <t>Phạm Viết</t>
  </si>
  <si>
    <t>Nguyễn Cửu</t>
  </si>
  <si>
    <t>Tam</t>
  </si>
  <si>
    <t xml:space="preserve">Châu </t>
  </si>
  <si>
    <t>Phạm Nguyên</t>
  </si>
  <si>
    <t>Thuấn</t>
  </si>
  <si>
    <t>12/09/1995</t>
  </si>
  <si>
    <t>Lê Trần Anh</t>
  </si>
  <si>
    <t>Thy</t>
  </si>
  <si>
    <t>10/08/1995</t>
  </si>
  <si>
    <t>Tịch</t>
  </si>
  <si>
    <t>Lâm Khánh</t>
  </si>
  <si>
    <t>14/03/1995</t>
  </si>
  <si>
    <t>Võ Thị Ánh</t>
  </si>
  <si>
    <t>Nguyễn Thị Thục</t>
  </si>
  <si>
    <t>Huỳnh Ngọc Bảo</t>
  </si>
  <si>
    <t>11/07/1995</t>
  </si>
  <si>
    <t>Huỳnh Trần Yến</t>
  </si>
  <si>
    <t xml:space="preserve">Trần Hoàng </t>
  </si>
  <si>
    <t>Vĩ</t>
  </si>
  <si>
    <t>Đoàn Trần Bảo</t>
  </si>
  <si>
    <t>08/12/1995</t>
  </si>
  <si>
    <t>Trần Nam</t>
  </si>
  <si>
    <t>K19CSUKTR1</t>
  </si>
  <si>
    <t>K19CSUKTR2</t>
  </si>
  <si>
    <t>K19CSUKTR</t>
  </si>
  <si>
    <t>Hoàng Ngọc Yên</t>
  </si>
  <si>
    <t>Võ Thanh Hoài</t>
  </si>
  <si>
    <t>Huỳnh Cao</t>
  </si>
  <si>
    <t>13/10/1994</t>
  </si>
  <si>
    <t>Nguyễn Phan Anh</t>
  </si>
  <si>
    <t>Nguyễn Dương Hà</t>
  </si>
  <si>
    <t>Bùi Hoài</t>
  </si>
  <si>
    <t>17/06/1995</t>
  </si>
  <si>
    <t>Tôn Nữ Vân</t>
  </si>
  <si>
    <t>08/05/1995</t>
  </si>
  <si>
    <t>Vũ Thị Diệu</t>
  </si>
  <si>
    <t>Đặng Ngọc Hoàng</t>
  </si>
  <si>
    <t>Võ Thị Tuyết</t>
  </si>
  <si>
    <t>Lê Thị Yến</t>
  </si>
  <si>
    <t>Lê Trần</t>
  </si>
  <si>
    <t>16/09/1995</t>
  </si>
  <si>
    <t>Trần Mỹ</t>
  </si>
  <si>
    <t>Nguyễn Vũ Yến</t>
  </si>
  <si>
    <t>17/03/1994</t>
  </si>
  <si>
    <t>Trương Đăng</t>
  </si>
  <si>
    <t>Vũ Trọng</t>
  </si>
  <si>
    <t>29/07/1993</t>
  </si>
  <si>
    <t>Nguyễn Ngọc Uyên</t>
  </si>
  <si>
    <t>Thao</t>
  </si>
  <si>
    <t>Nguyễn Đỗ Hoài</t>
  </si>
  <si>
    <t>Thường</t>
  </si>
  <si>
    <t>Trần Nguyễn Thanh</t>
  </si>
  <si>
    <t>Lưu Phương</t>
  </si>
  <si>
    <t>Trần Thị Cẩm</t>
  </si>
  <si>
    <t>23/01/1995</t>
  </si>
  <si>
    <t>Hồ Lê Bảo</t>
  </si>
  <si>
    <t>28/06/1994</t>
  </si>
  <si>
    <t>Nguyễn Phương Thùy</t>
  </si>
  <si>
    <t>08/11/1993</t>
  </si>
  <si>
    <t>Trương Thị Quỳnh</t>
  </si>
  <si>
    <t>23/07/1995</t>
  </si>
  <si>
    <t>Trương Thị Thùy</t>
  </si>
  <si>
    <t>Lê Tú</t>
  </si>
  <si>
    <t>Lê Nguyễn Thành</t>
  </si>
  <si>
    <t>Truyền</t>
  </si>
  <si>
    <t>Phạm Khánh</t>
  </si>
  <si>
    <t>Nguyễn Tố</t>
  </si>
  <si>
    <t>Nguyễn Thanh Như</t>
  </si>
  <si>
    <t>10/11/1995</t>
  </si>
  <si>
    <t>K19PSUQNH</t>
  </si>
  <si>
    <t>K19CMUTPM</t>
  </si>
  <si>
    <t>K19PSUKKT</t>
  </si>
  <si>
    <t>PHAN TRẦN THỦY</t>
  </si>
  <si>
    <t>NGUYỄN THỊ MINH</t>
  </si>
  <si>
    <t>HỒ CÔNG</t>
  </si>
  <si>
    <t>NGUYỄN QUANG</t>
  </si>
  <si>
    <t>TRẦN THỊ NHƯ</t>
  </si>
  <si>
    <t>PHẠM THỊ TUYẾT</t>
  </si>
  <si>
    <t>PHAN MINH TRIỆU</t>
  </si>
  <si>
    <t>NGUYỄN TƯỜNG</t>
  </si>
  <si>
    <t>PHẠM BÁ</t>
  </si>
  <si>
    <t>NGUYỄN DANH</t>
  </si>
  <si>
    <t>TRẦN QUANG</t>
  </si>
  <si>
    <t>TRẦN DUY</t>
  </si>
  <si>
    <t>TRẦN ĐÌNH ĐỨC</t>
  </si>
  <si>
    <t>TRẦN MINH</t>
  </si>
  <si>
    <t>VÕ NGUYỄN MINH</t>
  </si>
  <si>
    <t>HUỲNH ĐẠI</t>
  </si>
  <si>
    <t>TRẦN HỮU</t>
  </si>
  <si>
    <t>HOÀNG THỊ BÍCH</t>
  </si>
  <si>
    <t>LÊ DUY BẢO</t>
  </si>
  <si>
    <t>HUỲNH TRƯƠNG NGỌC</t>
  </si>
  <si>
    <t>NGÔ QUỐC</t>
  </si>
  <si>
    <t>NGUYỄN HOÀNG BÍCH</t>
  </si>
  <si>
    <t>HUỲNH BÍCH</t>
  </si>
  <si>
    <t>LƯƠNG MẬU</t>
  </si>
  <si>
    <t>HỒ VIẾT</t>
  </si>
  <si>
    <t>NHỚ</t>
  </si>
  <si>
    <t xml:space="preserve">PHAN THỊ THANH </t>
  </si>
  <si>
    <t>Ngày sinh</t>
  </si>
  <si>
    <t>Lớp</t>
  </si>
  <si>
    <t>TỶ LỆ %</t>
  </si>
  <si>
    <t xml:space="preserve">NGƯỜI LẬP BẢNG </t>
  </si>
  <si>
    <t>Độc lập - Tự do - Hạnh phúc</t>
  </si>
  <si>
    <t>---------------------</t>
  </si>
  <si>
    <t>------------------------</t>
  </si>
  <si>
    <t>Khối/
ngành</t>
  </si>
  <si>
    <t>Tổng số
 SV</t>
  </si>
  <si>
    <t>Phân loại kết quả rèn luyện</t>
  </si>
  <si>
    <t xml:space="preserve">Xuất Sắc </t>
  </si>
  <si>
    <t xml:space="preserve">Tốt </t>
  </si>
  <si>
    <t xml:space="preserve">Khá </t>
  </si>
  <si>
    <t>TB khá</t>
  </si>
  <si>
    <t xml:space="preserve">Trung bình </t>
  </si>
  <si>
    <t xml:space="preserve">Yếu </t>
  </si>
  <si>
    <t xml:space="preserve">Kém </t>
  </si>
  <si>
    <t>Tỷ lệ</t>
  </si>
  <si>
    <t>Toàn khoa</t>
  </si>
  <si>
    <t>Oanh</t>
  </si>
  <si>
    <t>Ngọc</t>
  </si>
  <si>
    <t>Phạm Thị Thu</t>
  </si>
  <si>
    <t>Hằng</t>
  </si>
  <si>
    <t>Trang</t>
  </si>
  <si>
    <t>Đức</t>
  </si>
  <si>
    <t>Lê Văn</t>
  </si>
  <si>
    <t>Hưng</t>
  </si>
  <si>
    <t>Tuấn</t>
  </si>
  <si>
    <t>Chung</t>
  </si>
  <si>
    <t>Quốc</t>
  </si>
  <si>
    <t>Nguyễn Văn</t>
  </si>
  <si>
    <t>Bảo</t>
  </si>
  <si>
    <t>Tín</t>
  </si>
  <si>
    <t>Tiến</t>
  </si>
  <si>
    <t>07/01/1991</t>
  </si>
  <si>
    <t>Nguyên</t>
  </si>
  <si>
    <t>Hoàng</t>
  </si>
  <si>
    <t>Tú</t>
  </si>
  <si>
    <t>Tấn</t>
  </si>
  <si>
    <t>Tân</t>
  </si>
  <si>
    <t>Bình</t>
  </si>
  <si>
    <t>Sơn</t>
  </si>
  <si>
    <t>Thành</t>
  </si>
  <si>
    <t>Mẫn</t>
  </si>
  <si>
    <t>Thanh</t>
  </si>
  <si>
    <t>Anh</t>
  </si>
  <si>
    <t>Cường</t>
  </si>
  <si>
    <t>Lộc</t>
  </si>
  <si>
    <t>Thảo</t>
  </si>
  <si>
    <t>Hùng</t>
  </si>
  <si>
    <t>Dũng</t>
  </si>
  <si>
    <t>Trí</t>
  </si>
  <si>
    <t>Hiếu</t>
  </si>
  <si>
    <t>Việt</t>
  </si>
  <si>
    <t>Khánh</t>
  </si>
  <si>
    <t>Hiệp</t>
  </si>
  <si>
    <t>Vương</t>
  </si>
  <si>
    <t>Nam</t>
  </si>
  <si>
    <t>Tâm</t>
  </si>
  <si>
    <t>Phúc</t>
  </si>
  <si>
    <t>Phong</t>
  </si>
  <si>
    <t>Vũ</t>
  </si>
  <si>
    <t>Giang</t>
  </si>
  <si>
    <t>Linh</t>
  </si>
  <si>
    <t>Hiền</t>
  </si>
  <si>
    <t>Huyền</t>
  </si>
  <si>
    <t>K17CSUKTR</t>
  </si>
  <si>
    <t>K17CSUXDD</t>
  </si>
  <si>
    <t>K18CMUTMT</t>
  </si>
  <si>
    <t>K18CMUTPM</t>
  </si>
  <si>
    <t>K18CMUTTT</t>
  </si>
  <si>
    <t>K18CSUKTR</t>
  </si>
  <si>
    <t>K18CSUXDD</t>
  </si>
  <si>
    <t>K18PSUKKT</t>
  </si>
  <si>
    <t>K18PSUQNH</t>
  </si>
  <si>
    <t>K18PSUQTH</t>
  </si>
  <si>
    <t>Phú</t>
  </si>
  <si>
    <t>Chính</t>
  </si>
  <si>
    <t>Vinh</t>
  </si>
  <si>
    <t>23/07/1991</t>
  </si>
  <si>
    <t>Hân</t>
  </si>
  <si>
    <t>Nhân</t>
  </si>
  <si>
    <t>Thắng</t>
  </si>
  <si>
    <t>Nga</t>
  </si>
  <si>
    <t>Nguyễn Quang</t>
  </si>
  <si>
    <t>Chương</t>
  </si>
  <si>
    <t>Trân</t>
  </si>
  <si>
    <t>Ly</t>
  </si>
  <si>
    <t>Nhật</t>
  </si>
  <si>
    <t>Trinh</t>
  </si>
  <si>
    <t>Hoa</t>
  </si>
  <si>
    <t>Thương</t>
  </si>
  <si>
    <t>Nguyễn Thị</t>
  </si>
  <si>
    <t>Hạnh</t>
  </si>
  <si>
    <t>My</t>
  </si>
  <si>
    <t>Sương</t>
  </si>
  <si>
    <t>Thủy</t>
  </si>
  <si>
    <t>Nguyễn Thị Bích</t>
  </si>
  <si>
    <t>Lê Thị Ngọc</t>
  </si>
  <si>
    <t>Nguyễn Đình</t>
  </si>
  <si>
    <t>Duy</t>
  </si>
  <si>
    <t>Lê Thị Thu</t>
  </si>
  <si>
    <t>Trần Hoàng</t>
  </si>
  <si>
    <t>Châu</t>
  </si>
  <si>
    <t>Tuyền</t>
  </si>
  <si>
    <t>Duyên</t>
  </si>
  <si>
    <t>Dung</t>
  </si>
  <si>
    <t>Nguyễn Tiến</t>
  </si>
  <si>
    <t>Hải</t>
  </si>
  <si>
    <t>Vi</t>
  </si>
  <si>
    <t>Trần Thanh</t>
  </si>
  <si>
    <t>Lâm</t>
  </si>
  <si>
    <t>Thư</t>
  </si>
  <si>
    <t>Phương</t>
  </si>
  <si>
    <t>Nguyễn Thị Thu</t>
  </si>
  <si>
    <t>Long</t>
  </si>
  <si>
    <t>Trần Thị Thu</t>
  </si>
  <si>
    <t>Nghĩa</t>
  </si>
  <si>
    <t>Mai</t>
  </si>
  <si>
    <t>Thi</t>
  </si>
  <si>
    <t>Nguyễn Viết</t>
  </si>
  <si>
    <t>Lê Quang</t>
  </si>
  <si>
    <t>Lê Công</t>
  </si>
  <si>
    <t>06/09/1992</t>
  </si>
  <si>
    <t>21/09/1992</t>
  </si>
  <si>
    <t>Toàn</t>
  </si>
  <si>
    <t>Trần Công</t>
  </si>
  <si>
    <t>Phước</t>
  </si>
  <si>
    <t>Tùng</t>
  </si>
  <si>
    <t>Nguyễn Thành</t>
  </si>
  <si>
    <t>Đạt</t>
  </si>
  <si>
    <t>Nguyễn Thế</t>
  </si>
  <si>
    <t>25/10/1992</t>
  </si>
  <si>
    <t>Lê Minh</t>
  </si>
  <si>
    <t>Phan Thành</t>
  </si>
  <si>
    <t>Lập</t>
  </si>
  <si>
    <t>Nguyễn Hữu</t>
  </si>
  <si>
    <t>Huy</t>
  </si>
  <si>
    <t>Nguyễn Tấn</t>
  </si>
  <si>
    <t>Trung</t>
  </si>
  <si>
    <t>Nguyễn Xuân</t>
  </si>
  <si>
    <t>Khôi</t>
  </si>
  <si>
    <t>Thông</t>
  </si>
  <si>
    <t>Trường</t>
  </si>
  <si>
    <t>Phượng</t>
  </si>
  <si>
    <t>10/12/1992</t>
  </si>
  <si>
    <t>Phạm Văn</t>
  </si>
  <si>
    <t>Tiên</t>
  </si>
  <si>
    <t>Nguyễn Thu</t>
  </si>
  <si>
    <t>Quỳnh</t>
  </si>
  <si>
    <t>Nguyễn Thanh</t>
  </si>
  <si>
    <t>An</t>
  </si>
  <si>
    <t>Diệu</t>
  </si>
  <si>
    <t>Nguyễn Minh</t>
  </si>
  <si>
    <t>Trần Thị Mỹ</t>
  </si>
  <si>
    <t>Nguyễn Thị Minh</t>
  </si>
  <si>
    <t>02/12/1992</t>
  </si>
  <si>
    <t>Thuận</t>
  </si>
  <si>
    <t>Tuyết</t>
  </si>
  <si>
    <t>Như</t>
  </si>
  <si>
    <t>Nguyễn Ngọc</t>
  </si>
  <si>
    <t>Trần Văn</t>
  </si>
  <si>
    <t>Nguyễn Thị Thanh</t>
  </si>
  <si>
    <t>Lê Thị Thanh</t>
  </si>
  <si>
    <t>Nguyễn Khánh</t>
  </si>
  <si>
    <t>Nhung</t>
  </si>
  <si>
    <t>Phi</t>
  </si>
  <si>
    <t>Vân</t>
  </si>
  <si>
    <t>Nguyễn Duy</t>
  </si>
  <si>
    <t>Hậu</t>
  </si>
  <si>
    <t>Trâm</t>
  </si>
  <si>
    <t>Tài</t>
  </si>
  <si>
    <t>Nguyễn Đức</t>
  </si>
  <si>
    <t>Hương</t>
  </si>
  <si>
    <t>Huỳnh Đức</t>
  </si>
  <si>
    <t>21/11/1992</t>
  </si>
  <si>
    <t>Phan Thị Thanh</t>
  </si>
  <si>
    <t>Trần Thị</t>
  </si>
  <si>
    <t>09/02/1992</t>
  </si>
  <si>
    <t>Đặng Ngọc</t>
  </si>
  <si>
    <t>12/10/1992</t>
  </si>
  <si>
    <t>Hà</t>
  </si>
  <si>
    <t>11/01/1992</t>
  </si>
  <si>
    <t>Phạm Thị Bích</t>
  </si>
  <si>
    <t>Nguyễn Thị Lan</t>
  </si>
  <si>
    <t>Lê Tự</t>
  </si>
  <si>
    <t>Lê Kim</t>
  </si>
  <si>
    <t>Vy</t>
  </si>
  <si>
    <t>Kiệt</t>
  </si>
  <si>
    <t>Đỗ Thị</t>
  </si>
  <si>
    <t>Nguyễn Thị Ngọc</t>
  </si>
  <si>
    <t>Lê Thị Việt</t>
  </si>
  <si>
    <t>Hồng</t>
  </si>
  <si>
    <t>Đặng Thị</t>
  </si>
  <si>
    <t>Nguyễn Thị Ánh</t>
  </si>
  <si>
    <t>Nguyễn Trường</t>
  </si>
  <si>
    <t>Khang</t>
  </si>
  <si>
    <t>15/11/1992</t>
  </si>
  <si>
    <t>Nguyễn Thị Anh</t>
  </si>
  <si>
    <t>Bùi Văn</t>
  </si>
  <si>
    <t>Trọng</t>
  </si>
  <si>
    <t>Nguyễn Thị Như</t>
  </si>
  <si>
    <t>Ý</t>
  </si>
  <si>
    <t>Võ Hoài</t>
  </si>
  <si>
    <t>Lê Phước</t>
  </si>
  <si>
    <t>Lê Thị Huyền</t>
  </si>
  <si>
    <t>Đông</t>
  </si>
  <si>
    <t>Lan</t>
  </si>
  <si>
    <t>Minh</t>
  </si>
  <si>
    <t>Trần Thị Thanh</t>
  </si>
  <si>
    <t>Lê Thị</t>
  </si>
  <si>
    <t>Quân</t>
  </si>
  <si>
    <t>Nguyễn Anh</t>
  </si>
  <si>
    <t>Khiêm</t>
  </si>
  <si>
    <t>Nguyễn Thị Thủy</t>
  </si>
  <si>
    <t>06/04/1992</t>
  </si>
  <si>
    <t>20/06/1992</t>
  </si>
  <si>
    <t>Trần Nguyên</t>
  </si>
  <si>
    <t>Phạm Chí</t>
  </si>
  <si>
    <t>Hoàng Tuấn</t>
  </si>
  <si>
    <t>Phan Văn</t>
  </si>
  <si>
    <t>Hoài</t>
  </si>
  <si>
    <t>Trần Minh</t>
  </si>
  <si>
    <t>Nhi</t>
  </si>
  <si>
    <t>Nguyễn Công</t>
  </si>
  <si>
    <t>Thiện</t>
  </si>
  <si>
    <t>Thịnh</t>
  </si>
  <si>
    <t>Trần Ngọc</t>
  </si>
  <si>
    <t>Khoa</t>
  </si>
  <si>
    <t>26/09/1992</t>
  </si>
  <si>
    <t>Lê Thanh</t>
  </si>
  <si>
    <t>Sang</t>
  </si>
  <si>
    <t>Phan Thị Diệu</t>
  </si>
  <si>
    <t>Lê Thị Anh</t>
  </si>
  <si>
    <t>Lê Quốc</t>
  </si>
  <si>
    <t>Công</t>
  </si>
  <si>
    <t>14/05/1992</t>
  </si>
  <si>
    <t>Nguyễn Thị Phương</t>
  </si>
  <si>
    <t>27/06/1993</t>
  </si>
  <si>
    <t>Dương</t>
  </si>
  <si>
    <t>Đỗ Văn</t>
  </si>
  <si>
    <t>02/08/1992</t>
  </si>
  <si>
    <t xml:space="preserve">Trần Minh </t>
  </si>
  <si>
    <t>05/02/1993</t>
  </si>
  <si>
    <t>02/09/1993</t>
  </si>
  <si>
    <t>18/04/1993</t>
  </si>
  <si>
    <t>Võ Trọng</t>
  </si>
  <si>
    <t>20/08/1993</t>
  </si>
  <si>
    <t>Trịnh Ngọc</t>
  </si>
  <si>
    <t>11/01/1993</t>
  </si>
  <si>
    <t>04/04/1993</t>
  </si>
  <si>
    <t>12/04/1993</t>
  </si>
  <si>
    <t>25/05/1993</t>
  </si>
  <si>
    <t>10/10/1993</t>
  </si>
  <si>
    <t>Lê Hữu</t>
  </si>
  <si>
    <t xml:space="preserve">Hoàng Văn </t>
  </si>
  <si>
    <t>13/09/1993</t>
  </si>
  <si>
    <t>Bùi Xuân</t>
  </si>
  <si>
    <t>Quyền</t>
  </si>
  <si>
    <t>Đoàn Thanh</t>
  </si>
  <si>
    <t>Tin</t>
  </si>
  <si>
    <t>17/11/1993</t>
  </si>
  <si>
    <t>Hoàng Kim</t>
  </si>
  <si>
    <t>Hồ Ngọc</t>
  </si>
  <si>
    <t>Đào Duy</t>
  </si>
  <si>
    <t>Hạ</t>
  </si>
  <si>
    <t>Nguyễn Trần Thanh</t>
  </si>
  <si>
    <t>01/05/1993</t>
  </si>
  <si>
    <t xml:space="preserve">Võ Tá </t>
  </si>
  <si>
    <t>K17CSU_KTR1</t>
  </si>
  <si>
    <t>Lê Viết</t>
  </si>
  <si>
    <t>Xuyên</t>
  </si>
  <si>
    <t>28/11/1993</t>
  </si>
  <si>
    <t>12/07/1993</t>
  </si>
  <si>
    <t>03/05/1993</t>
  </si>
  <si>
    <t xml:space="preserve">Nguyễn Đỗ Hoàng </t>
  </si>
  <si>
    <t xml:space="preserve">Bùi Hoàng </t>
  </si>
  <si>
    <t>Trương Thành</t>
  </si>
  <si>
    <t>27/02/1993</t>
  </si>
  <si>
    <t>Lê Ngọc Thuỳ</t>
  </si>
  <si>
    <t>18/12/1993</t>
  </si>
  <si>
    <t>Đường</t>
  </si>
  <si>
    <t>10/05/1989</t>
  </si>
  <si>
    <t>Nguyễn Khắc</t>
  </si>
  <si>
    <t>14/11/1993</t>
  </si>
  <si>
    <t>Võ Thị Thu</t>
  </si>
  <si>
    <t>Trần Duy</t>
  </si>
  <si>
    <t>01/06/1993</t>
  </si>
  <si>
    <t>Hào</t>
  </si>
  <si>
    <t>15/05/1993</t>
  </si>
  <si>
    <t xml:space="preserve">Ngô Hồ Thị </t>
  </si>
  <si>
    <t>Hảo</t>
  </si>
  <si>
    <t>13/08/1993</t>
  </si>
  <si>
    <t>Nguyễn Trọng</t>
  </si>
  <si>
    <t>23/02/1993</t>
  </si>
  <si>
    <t>Nguyễn Trung</t>
  </si>
  <si>
    <t>07/02/1993</t>
  </si>
  <si>
    <t xml:space="preserve">Nguyễn Vũ </t>
  </si>
  <si>
    <t>24/10/1993</t>
  </si>
  <si>
    <t>24/02/1993</t>
  </si>
  <si>
    <t>Đoàn Quốc</t>
  </si>
  <si>
    <t>Hoàng Gia</t>
  </si>
  <si>
    <t>Nguyễn Quốc</t>
  </si>
  <si>
    <t>03/09/1993</t>
  </si>
  <si>
    <t>Trần Thị Kim</t>
  </si>
  <si>
    <t>21/10/1993</t>
  </si>
  <si>
    <t>Nguyễn Trần Hải</t>
  </si>
  <si>
    <t xml:space="preserve">Nguyễn Duy </t>
  </si>
  <si>
    <t xml:space="preserve">Trần Ngọc </t>
  </si>
  <si>
    <t>09/05/1993</t>
  </si>
  <si>
    <t>Nguyễn Đăng</t>
  </si>
  <si>
    <t>Mùi</t>
  </si>
  <si>
    <t xml:space="preserve">Nguyễn Quốc </t>
  </si>
  <si>
    <t>12/02/1993</t>
  </si>
  <si>
    <t xml:space="preserve">Đinh Thị Thanh </t>
  </si>
  <si>
    <t>25/11/1993</t>
  </si>
  <si>
    <t>K17CSU_KTR2</t>
  </si>
  <si>
    <t>Trương Đình</t>
  </si>
  <si>
    <t>Nguyễn</t>
  </si>
  <si>
    <t>20/11/1993</t>
  </si>
  <si>
    <t>Nhựt</t>
  </si>
  <si>
    <t>04/10/1993</t>
  </si>
  <si>
    <t>Dương Tấn</t>
  </si>
  <si>
    <t>Phôn</t>
  </si>
  <si>
    <t>10/07/1993</t>
  </si>
  <si>
    <t>Nguyễn Văn Đại Phú</t>
  </si>
  <si>
    <t>30/01/1993</t>
  </si>
  <si>
    <t>12/05/1993</t>
  </si>
  <si>
    <t>Sáu</t>
  </si>
  <si>
    <t>02/11/1988</t>
  </si>
  <si>
    <t>Sinh</t>
  </si>
  <si>
    <t>21/04/1993</t>
  </si>
  <si>
    <t>Nguyễn Tạ Hoàng</t>
  </si>
  <si>
    <t>15/04/1993</t>
  </si>
  <si>
    <t>05/03/1987</t>
  </si>
  <si>
    <t>Thiệu</t>
  </si>
  <si>
    <t xml:space="preserve">Võ Thị Minh </t>
  </si>
  <si>
    <t>Trà</t>
  </si>
  <si>
    <t>02/12/1993</t>
  </si>
  <si>
    <t xml:space="preserve">Nguyễn Thị Diệu </t>
  </si>
  <si>
    <t>Phạm Minh</t>
  </si>
  <si>
    <t>Hà Quý</t>
  </si>
  <si>
    <t>16/12/1993</t>
  </si>
  <si>
    <t>15/02/1993</t>
  </si>
  <si>
    <t>Phạm Trần Công</t>
  </si>
  <si>
    <t>03/11/1993</t>
  </si>
  <si>
    <t>Hà Đức</t>
  </si>
  <si>
    <t>Tuệ</t>
  </si>
  <si>
    <t>03/03/1993</t>
  </si>
  <si>
    <t>Vũ Duy</t>
  </si>
  <si>
    <t>24/03/1993</t>
  </si>
  <si>
    <t xml:space="preserve">Hoàng Minh </t>
  </si>
  <si>
    <t>Hoàng Miên</t>
  </si>
  <si>
    <t>Viễn</t>
  </si>
  <si>
    <t>10/09/1993</t>
  </si>
  <si>
    <t>Vui</t>
  </si>
  <si>
    <t>19/07/1993</t>
  </si>
  <si>
    <t>Phùng Tuấn</t>
  </si>
  <si>
    <t>25/01/1993</t>
  </si>
  <si>
    <t>K17CSU_XDD</t>
  </si>
  <si>
    <t>Tạ Việt</t>
  </si>
  <si>
    <t>09/08/1993</t>
  </si>
  <si>
    <t xml:space="preserve">Lê Hoàng </t>
  </si>
  <si>
    <t>27/07/1993</t>
  </si>
  <si>
    <t>Trần Tiến</t>
  </si>
  <si>
    <t>13/01/1993</t>
  </si>
  <si>
    <t>Đặng Thái</t>
  </si>
  <si>
    <t>Học</t>
  </si>
  <si>
    <t>10/01/1991</t>
  </si>
  <si>
    <t>Huỳnh Hải</t>
  </si>
  <si>
    <t>Huỳnh</t>
  </si>
  <si>
    <t>30/07/1993</t>
  </si>
  <si>
    <t>Ngô Thanh</t>
  </si>
  <si>
    <t>02/03/1993</t>
  </si>
  <si>
    <t>15/04/1992</t>
  </si>
  <si>
    <t>Nguyễn Cẩm</t>
  </si>
  <si>
    <t>22/06/1993</t>
  </si>
  <si>
    <t>29/04/1993</t>
  </si>
  <si>
    <t>Đoàn Lê</t>
  </si>
  <si>
    <t>Quang</t>
  </si>
  <si>
    <t>20/01/1989</t>
  </si>
  <si>
    <t xml:space="preserve">Ngô Trung </t>
  </si>
  <si>
    <t>29/10/1993</t>
  </si>
  <si>
    <t>Võ Quốc</t>
  </si>
  <si>
    <t>14/09/1992</t>
  </si>
  <si>
    <t xml:space="preserve">Hà Đức </t>
  </si>
  <si>
    <t xml:space="preserve">Trương Đình </t>
  </si>
  <si>
    <t>20/12/1993</t>
  </si>
  <si>
    <t>Phạm Quang</t>
  </si>
  <si>
    <t>15/03/1993</t>
  </si>
  <si>
    <t>Lê Hoàng</t>
  </si>
  <si>
    <t>23/09/1993</t>
  </si>
  <si>
    <t xml:space="preserve">Trịnh Ngọc </t>
  </si>
  <si>
    <t>02/08/1993</t>
  </si>
  <si>
    <t>Nguyễn Tuấn</t>
  </si>
  <si>
    <t>31/03/1992</t>
  </si>
  <si>
    <t>Hà Duy</t>
  </si>
  <si>
    <t>Thạch</t>
  </si>
  <si>
    <t>10/02/1993</t>
  </si>
  <si>
    <t>Đỗ Ngọc</t>
  </si>
  <si>
    <t>25/06/1993</t>
  </si>
  <si>
    <t>Nguyễn Thái</t>
  </si>
  <si>
    <t>Mỹ</t>
  </si>
  <si>
    <t>Nguyễn Thị Hồng</t>
  </si>
  <si>
    <t>01/02/1993</t>
  </si>
  <si>
    <t>Ny</t>
  </si>
  <si>
    <t>26/03/1993</t>
  </si>
  <si>
    <t>30/10/1993</t>
  </si>
  <si>
    <t>07/07/1993</t>
  </si>
  <si>
    <t>Lê Đức</t>
  </si>
  <si>
    <t>15/01/1993</t>
  </si>
  <si>
    <t>11/02/1993</t>
  </si>
  <si>
    <t>Nguyễn Thị Yến</t>
  </si>
  <si>
    <t>12/08/1993</t>
  </si>
  <si>
    <t>Trần Thị Phương</t>
  </si>
  <si>
    <t>Mai Văn</t>
  </si>
  <si>
    <t>11/03/1993</t>
  </si>
  <si>
    <t>K17PSU_KKT1</t>
  </si>
  <si>
    <t>07/01/1993</t>
  </si>
  <si>
    <t>20/04/1993</t>
  </si>
  <si>
    <t>04/08/1993</t>
  </si>
  <si>
    <t>Nguyễn Ngọc Bảo</t>
  </si>
  <si>
    <t>Hường</t>
  </si>
  <si>
    <t>Lam</t>
  </si>
  <si>
    <t>Luân</t>
  </si>
  <si>
    <t>Huỳnh Thị Bích</t>
  </si>
  <si>
    <t>10/11/1989</t>
  </si>
  <si>
    <t>Nguyễn Yến</t>
  </si>
  <si>
    <t xml:space="preserve">Nguyễn Đức </t>
  </si>
  <si>
    <t>Na</t>
  </si>
  <si>
    <t>Nguyễn Thị Thạch</t>
  </si>
  <si>
    <t>Nguyễn Thị Quỳnh</t>
  </si>
  <si>
    <t xml:space="preserve">   TRƯỞNG KHOA             TRƯỞNG PHÒNG CT.HSSV            HIỆU TRƯỞNG</t>
  </si>
  <si>
    <t>ThS. NGUYỄN ĐỨC MẬN             ThS. NGUYỄN THÔI</t>
  </si>
  <si>
    <t>TRƯỞNG KHOA                              TRƯỞNG PHÒNG CT.HSSV                         HIỆU TRƯỞNG</t>
  </si>
  <si>
    <t xml:space="preserve">NGÀNH: KIẾN TRÚC CÔNG TRÌNH </t>
  </si>
  <si>
    <t>Điểm 
HK I</t>
  </si>
  <si>
    <t xml:space="preserve">Hồ Ngọc Anh </t>
  </si>
  <si>
    <t xml:space="preserve">  KHỐI : K19PSUQTH  KHOA: ĐTQT.</t>
  </si>
  <si>
    <t>NGÀNH: QUẢN TRỊ KINH DOANH</t>
  </si>
  <si>
    <t>T BÌNH</t>
  </si>
  <si>
    <t>YẾU</t>
  </si>
  <si>
    <t xml:space="preserve">   NGƯỜI LẬP BẢNG</t>
  </si>
  <si>
    <t xml:space="preserve">  NGƯỜI LẬP BẢNG</t>
  </si>
  <si>
    <t>Phạm Thị Minh</t>
  </si>
  <si>
    <t xml:space="preserve">  KHỐI : K8CMUTMT.  KHOA: ĐTQT.</t>
  </si>
  <si>
    <t>NGÀNH: KỸ THUẬT MẠNG</t>
  </si>
  <si>
    <t xml:space="preserve">  KHỐI : K18PSUQNH.  KHOA: ĐTQT.</t>
  </si>
  <si>
    <t>NGÀNH: TÀI CHÍNH NGÂN HÀNG</t>
  </si>
  <si>
    <t xml:space="preserve">  KHỐI : K17CSUXDD.  KHOA: ĐTQT</t>
  </si>
  <si>
    <t xml:space="preserve">  KHỐI : K18CMUTPM.  KHOA: ĐTQT</t>
  </si>
  <si>
    <t>NGÀNH: CÔNG NGHỆ PHẦN MỀM</t>
  </si>
  <si>
    <t xml:space="preserve">  KHỐI : K18CSUXDD.  KHOA: ĐTQT</t>
  </si>
  <si>
    <t xml:space="preserve">  KHỐI : K19CSUXDD.  KHOA: ĐTQT.</t>
  </si>
  <si>
    <t>NGÀNH: XÂY DỰNG DD &amp; CN</t>
  </si>
  <si>
    <t xml:space="preserve">  KHỐI : K19PSUQNH.  KHOA: ĐTQT.</t>
  </si>
  <si>
    <t xml:space="preserve">  KHỐI : K19CMUTCD.  KHOA: ĐTQT.</t>
  </si>
  <si>
    <t xml:space="preserve">  KHỐI : K19CMUTMT.  KHOA: ĐTQT.</t>
  </si>
  <si>
    <t xml:space="preserve">NGÀNH: KỸ THUẬT MẠNG </t>
  </si>
  <si>
    <t>Ánh</t>
  </si>
  <si>
    <t>NGÀNH: HỆ THỐNG THÔNG TIN</t>
  </si>
  <si>
    <t xml:space="preserve">  KHỐI : K17CSUKTR.  KHOA: ĐTQT.</t>
  </si>
  <si>
    <t xml:space="preserve">NGÀNH: KẾ TOÁN KIỂM TOÁN </t>
  </si>
  <si>
    <t>NGÀNH: CĐ TÀI CHÍNH NGÂN HÀNG</t>
  </si>
  <si>
    <t>NGÀNH: CĐ KẾ TOÁN</t>
  </si>
  <si>
    <t xml:space="preserve">  KHỐI : K18CMUTTT.  KHOA: ĐTQT.</t>
  </si>
  <si>
    <t>NGÀNH: TỆ THỐNG THÔNG TIN QUẢN LÝ</t>
  </si>
  <si>
    <t xml:space="preserve">  KHỐI : K18CSUKTR.  KHOA: ĐTQT.</t>
  </si>
  <si>
    <t xml:space="preserve">  KHỐI : K19PSUKKT.  KHOA: ĐTQT.</t>
  </si>
  <si>
    <t xml:space="preserve">  KHỐI : K19CSUKTR.  KHOA: ĐTQT.</t>
  </si>
  <si>
    <t>Lê Kỳ</t>
  </si>
  <si>
    <t>Chức</t>
  </si>
  <si>
    <t>Nguyễn Thị Cẩm</t>
  </si>
  <si>
    <t xml:space="preserve">Đỗ Hữu </t>
  </si>
  <si>
    <t xml:space="preserve">NGÀNH: CĐ CÔNG NGHỆ THÔNG TIN </t>
  </si>
  <si>
    <t xml:space="preserve">  KHỐI : K19PSUKCD.  KHOA: ĐTQT.</t>
  </si>
  <si>
    <t xml:space="preserve">  KHỐI : K18PSUQTH.  KHOA: ĐTQT.</t>
  </si>
  <si>
    <t xml:space="preserve">NGÀNH: QUẢN TRỊ KINH DOANH </t>
  </si>
  <si>
    <t xml:space="preserve">  KHỐI : K18PSUKKT.  KHOA: ĐTQT.</t>
  </si>
  <si>
    <t>NGÀNH: KẾ TOÁN KIỂM TOÁN</t>
  </si>
  <si>
    <t xml:space="preserve">  KHỐI : K19CMUTTT.  KHOA: ĐTQT.</t>
  </si>
  <si>
    <t xml:space="preserve">  KHỐI : K19CMUTPM.  KHOA: ĐTQT.</t>
  </si>
  <si>
    <t xml:space="preserve">Nguyễn Trung </t>
  </si>
  <si>
    <t>ThS. NGUYỄN ĐỨC MẬN            ThS. NGUYỄN THÔI</t>
  </si>
  <si>
    <t>ThS. NGUYỄN ĐỨC MẬN               ThS. NGUYỄN THÔI</t>
  </si>
  <si>
    <t>ThS. NGUYỄN ĐỨC MẬN                 ThS. NGUYỄN THÔI</t>
  </si>
  <si>
    <t>ThS. NGUYỄN ĐỨC MẬN        ThS. NGUYỄN THÔI</t>
  </si>
  <si>
    <t>LÊ PHƯỚC Anh</t>
  </si>
  <si>
    <t>ThS. NGUYỄN ĐỨC MẬN              ThS. NGUYỄN THÔI</t>
  </si>
  <si>
    <t xml:space="preserve">   TRƯỞNG KHOA        TRƯỞNG PHÒNG CT.HSSV            HIỆU TRƯỞNG</t>
  </si>
  <si>
    <t>ThS. NGUYỄN ĐỨC MẬN           ThS. NGUYỄN THÔI</t>
  </si>
  <si>
    <t>ThS. NGUYỄN ĐỨC MẬN                ThS. NGUYỄN THÔI</t>
  </si>
  <si>
    <t xml:space="preserve">   TRƯỞNG KHOA           TRƯỞNG PHÒNG CT.HSSV              HIỆU TRƯỞNG</t>
  </si>
  <si>
    <t xml:space="preserve">   TRƯỞNG KHOA         TRƯỞNG PHÒNG CT.HSSV            HIỆU TRƯỞNG</t>
  </si>
  <si>
    <t xml:space="preserve">   TRƯỞNG KHOA        TRƯỞNG PHÒNG CT.HSSV           HIỆU TRƯỞNG</t>
  </si>
  <si>
    <t>ThS. NGUYỄN ĐỨC MẬN          ThS. NGUYỄN THÔI</t>
  </si>
  <si>
    <t xml:space="preserve">   TRƯỞNG KHOA       TRƯỞNG PHÒNG CT.HSSV          HIỆU TRƯỞNG</t>
  </si>
  <si>
    <t xml:space="preserve">   TRƯỞNG KHOA          TRƯỞNG PHÒNG CT.HSSV           HIỆU TRƯỞNG</t>
  </si>
  <si>
    <t>Toàn điểm F</t>
  </si>
  <si>
    <t>SĐT: 01223528356 2014-2015 ko thấy đi học</t>
  </si>
  <si>
    <t>Phạm Thị Thùy</t>
  </si>
  <si>
    <t>Phạm Thị</t>
  </si>
  <si>
    <t>Gái</t>
  </si>
  <si>
    <t>Lê Thị Hoàng</t>
  </si>
  <si>
    <t>Mai Thị Trà</t>
  </si>
  <si>
    <t>Cao Bảo Nguyên</t>
  </si>
  <si>
    <t>Cao Đỗ</t>
  </si>
  <si>
    <t>Trần Thị Như</t>
  </si>
  <si>
    <t>Lê Thị Thùy</t>
  </si>
  <si>
    <t>Nguyễn Thị Kim</t>
  </si>
  <si>
    <t>Ngân</t>
  </si>
  <si>
    <t>Phan Thị Ánh</t>
  </si>
  <si>
    <t>Nguyễn Ngọc Quỳnh</t>
  </si>
  <si>
    <t>Ngô Nguyễn Hoàng</t>
  </si>
  <si>
    <t>Phan Đình</t>
  </si>
  <si>
    <t>Lê Thị Trúc</t>
  </si>
  <si>
    <t>Đinh Ngọc Hồng</t>
  </si>
  <si>
    <t>Phạm Như</t>
  </si>
  <si>
    <t>Lê Thị Bích</t>
  </si>
  <si>
    <t>Phạm Anh</t>
  </si>
  <si>
    <t>Nguyễn Quỳnh Lệ</t>
  </si>
  <si>
    <t>Nguyễn Thuỵ</t>
  </si>
  <si>
    <t>Ngô Thị Xuân</t>
  </si>
  <si>
    <t>Lê Nguyễn Thanh</t>
  </si>
  <si>
    <t>Phạm Thái Thanh</t>
  </si>
  <si>
    <t>Hồ Lê Thúy</t>
  </si>
  <si>
    <t>Phạm Thị Thảo</t>
  </si>
  <si>
    <t>Trương Thị Ngọc</t>
  </si>
  <si>
    <t>Đỗ Hà Ngọc</t>
  </si>
  <si>
    <t>Huỳnh Quang</t>
  </si>
  <si>
    <t>Đỗ Thị Mai</t>
  </si>
  <si>
    <t>Hoàng Thị Mỹ</t>
  </si>
  <si>
    <t>Lê Hồ Bảo</t>
  </si>
  <si>
    <t>Võ Thị Hương</t>
  </si>
  <si>
    <t>Phạm Ngọc Phương</t>
  </si>
  <si>
    <t>Huỳnh Thị Diệp</t>
  </si>
  <si>
    <t>Nguyễn Lê Mỹ</t>
  </si>
  <si>
    <t>Lê Ánh</t>
  </si>
  <si>
    <t>Phan Huyền</t>
  </si>
  <si>
    <t>Đặng Ngọc Tâm</t>
  </si>
  <si>
    <t>Nguyễn Việt Hồng</t>
  </si>
  <si>
    <t>Nguyễn Mai</t>
  </si>
  <si>
    <t>Nguyễn Ngọc Minh</t>
  </si>
  <si>
    <t>Võ Thùy</t>
  </si>
  <si>
    <t>Phan Thị Thùy</t>
  </si>
  <si>
    <t>Võ Thị Đoan</t>
  </si>
  <si>
    <t>Phan Thị Hoàng</t>
  </si>
  <si>
    <t>Trương Thị Tường</t>
  </si>
  <si>
    <t>Hồ Trần Phượng</t>
  </si>
  <si>
    <t>Trần  Hoàng</t>
  </si>
  <si>
    <t>Lài</t>
  </si>
  <si>
    <t>Hồ Thị Như</t>
  </si>
  <si>
    <t>Bùi  Tô</t>
  </si>
  <si>
    <t>Mai  Thị Tường</t>
  </si>
  <si>
    <t xml:space="preserve">Nguyễn Thuỵ Hoài </t>
  </si>
  <si>
    <t>Trần Thị Minh</t>
  </si>
  <si>
    <t>Nguyễn Trần Hoài</t>
  </si>
  <si>
    <t>K20PSUKKT1</t>
  </si>
  <si>
    <t>K20PSUKKT2</t>
  </si>
  <si>
    <t xml:space="preserve">  KHỐI : K20PSUKKT  KHOA: ĐTQT.</t>
  </si>
  <si>
    <t>Nguyễn Hữu Tùng</t>
  </si>
  <si>
    <t>Nguyễn Cao Hồng</t>
  </si>
  <si>
    <t>Trần Thu</t>
  </si>
  <si>
    <t>Nguyễn Phan Trí</t>
  </si>
  <si>
    <t>Nguyễn Phan Diễn</t>
  </si>
  <si>
    <t>Hoàng Thị Dục</t>
  </si>
  <si>
    <t>Nghi</t>
  </si>
  <si>
    <t>Hồ Thị Huyền</t>
  </si>
  <si>
    <t>Phạm Mỹ</t>
  </si>
  <si>
    <t>Phan Thị Hồng</t>
  </si>
  <si>
    <t>Ân</t>
  </si>
  <si>
    <t>Nguyễn Lan</t>
  </si>
  <si>
    <t>Phạm Thị Mỹ</t>
  </si>
  <si>
    <t>Lê Vĩnh</t>
  </si>
  <si>
    <t>Trần Thị Hồng</t>
  </si>
  <si>
    <t>Nguyễn Thị Thành</t>
  </si>
  <si>
    <t>Thân Thị Mộng</t>
  </si>
  <si>
    <t>Trương Thị Cẩm</t>
  </si>
  <si>
    <t>Huỳnh Hoàng Quí</t>
  </si>
  <si>
    <t>Tỉnh</t>
  </si>
  <si>
    <t>Nguyễn Võ Thùy</t>
  </si>
  <si>
    <t>Thiệp</t>
  </si>
  <si>
    <t>Văn Lê Ngọc</t>
  </si>
  <si>
    <t>Phạm Thị Thanh</t>
  </si>
  <si>
    <t>Nhàn</t>
  </si>
  <si>
    <t>Đặng Thị Hoàng</t>
  </si>
  <si>
    <t>Trần Quỳnh</t>
  </si>
  <si>
    <t>Bùi Thị Anh</t>
  </si>
  <si>
    <t>Nguyễn Thái Thu</t>
  </si>
  <si>
    <t>Giáp Thị Thanh</t>
  </si>
  <si>
    <t>Phan Châu Hải</t>
  </si>
  <si>
    <t>Võ Thế</t>
  </si>
  <si>
    <t>Hồ Thị Trúc</t>
  </si>
  <si>
    <t>Hồ Thị Diễm</t>
  </si>
  <si>
    <t>Nguyễn Thị Quý</t>
  </si>
  <si>
    <t>Trần Ngọc Nam</t>
  </si>
  <si>
    <t>Phan Lâm Bích</t>
  </si>
  <si>
    <t>Nguyễn Thị Ái</t>
  </si>
  <si>
    <t>Đoàn Minh</t>
  </si>
  <si>
    <t>Lê Thị Tường</t>
  </si>
  <si>
    <t>Sử Phương</t>
  </si>
  <si>
    <t>Vĩnh</t>
  </si>
  <si>
    <t>Huỳnh Văn Thành</t>
  </si>
  <si>
    <t>Huỳnh Lương Thiên</t>
  </si>
  <si>
    <t>Lê Nguyễn Trâm</t>
  </si>
  <si>
    <t xml:space="preserve">  KHỐI : K20PSUQNH  KHOA: ĐTQT.</t>
  </si>
  <si>
    <t>K20PSUQNH1</t>
  </si>
  <si>
    <t>K20PSUQNH2</t>
  </si>
  <si>
    <t>K20PSUQNH3</t>
  </si>
  <si>
    <t>Huỳnh Như</t>
  </si>
  <si>
    <t>Trần Huy</t>
  </si>
  <si>
    <t>Nguyễn Trúc</t>
  </si>
  <si>
    <t>Hoàng Triệu</t>
  </si>
  <si>
    <t>Phạm Thị Ly</t>
  </si>
  <si>
    <t>Hồ Nguyễn</t>
  </si>
  <si>
    <t>Nghiêm</t>
  </si>
  <si>
    <t>Đặng Trần Diệu</t>
  </si>
  <si>
    <t>Văn Thị</t>
  </si>
  <si>
    <t>Dương Công</t>
  </si>
  <si>
    <t>Phạm Thị Hoài</t>
  </si>
  <si>
    <t>Trương Kim Ngọc</t>
  </si>
  <si>
    <t>Huỳnh Kim</t>
  </si>
  <si>
    <t>Võ Thị Hoài</t>
  </si>
  <si>
    <t>Hồ Đàm Thanh</t>
  </si>
  <si>
    <t>Trần Thị Khánh</t>
  </si>
  <si>
    <t>Trịnh Khánh</t>
  </si>
  <si>
    <t>Thái Phúc</t>
  </si>
  <si>
    <t>Phạm Linh</t>
  </si>
  <si>
    <t>Nguyễn Hữu Mỹ</t>
  </si>
  <si>
    <t>Hà Thị Thu</t>
  </si>
  <si>
    <t>Phạm Nhật</t>
  </si>
  <si>
    <t>Trương Thị Thanh</t>
  </si>
  <si>
    <t>Kiều</t>
  </si>
  <si>
    <t>Trịnh Nhật</t>
  </si>
  <si>
    <t>Võ Thị Như</t>
  </si>
  <si>
    <t>Trịnh Quang</t>
  </si>
  <si>
    <t>Nguyễn Phi</t>
  </si>
  <si>
    <t>Ngô Hoàng Cẩm</t>
  </si>
  <si>
    <t>Trần Thị Na</t>
  </si>
  <si>
    <t>Trương Nhật Bảo</t>
  </si>
  <si>
    <t>Lê Cẩm</t>
  </si>
  <si>
    <t>Đặng  Thủy</t>
  </si>
  <si>
    <t>Nguyên Lê Nhật</t>
  </si>
  <si>
    <t>Lê Hoàng Thanh</t>
  </si>
  <si>
    <t>Trúc</t>
  </si>
  <si>
    <t>Võ Đăng</t>
  </si>
  <si>
    <t>Trần Quốc</t>
  </si>
  <si>
    <t>Tư</t>
  </si>
  <si>
    <t>Nguyễn Lê Phương</t>
  </si>
  <si>
    <t>Trần Lê Thanh</t>
  </si>
  <si>
    <t>Hà Thị Như</t>
  </si>
  <si>
    <t>Phan Thị</t>
  </si>
  <si>
    <t xml:space="preserve">Đinh Trí </t>
  </si>
  <si>
    <t>Nguyễn Đoàn Thảo</t>
  </si>
  <si>
    <t>Nguyễn  Thảo</t>
  </si>
  <si>
    <t>Nguyễn  Đức</t>
  </si>
  <si>
    <t>Võ Thị Ngọc</t>
  </si>
  <si>
    <t>Trương Phước</t>
  </si>
  <si>
    <t>Đỗ Thị Kim</t>
  </si>
  <si>
    <t>Lê Vũ Kỳ</t>
  </si>
  <si>
    <t>Từ Thị Thùy</t>
  </si>
  <si>
    <t>Nguyễn Đại</t>
  </si>
  <si>
    <t>Nguyễn Thị Hoài</t>
  </si>
  <si>
    <t>Bùi Tư</t>
  </si>
  <si>
    <t>Loan</t>
  </si>
  <si>
    <t>Phan Văn Hoàng</t>
  </si>
  <si>
    <t>Trần Quốc Khánh</t>
  </si>
  <si>
    <t>Trần Ngọc Hồng</t>
  </si>
  <si>
    <t>Phạm Diễm</t>
  </si>
  <si>
    <t>Phan Phương</t>
  </si>
  <si>
    <t>Thoa</t>
  </si>
  <si>
    <t>Lê Nguyễn Thiên</t>
  </si>
  <si>
    <t>Hồ Thị Nhật</t>
  </si>
  <si>
    <t>Phạm Thị Tường</t>
  </si>
  <si>
    <t>Trương Thùy</t>
  </si>
  <si>
    <t>Trương Tiến</t>
  </si>
  <si>
    <t>Vũ  Trung</t>
  </si>
  <si>
    <t>K20PSUQTH1</t>
  </si>
  <si>
    <t>K20PSUQTH2</t>
  </si>
  <si>
    <t>K20PSUQTH3</t>
  </si>
  <si>
    <t xml:space="preserve">  KHỐI : K20PSUQTH  KHOA: ĐTQT.</t>
  </si>
  <si>
    <t>Văn Phú</t>
  </si>
  <si>
    <t>Nguyễn Trần Huy</t>
  </si>
  <si>
    <t>Võ Ngọc</t>
  </si>
  <si>
    <t>Trần Xuân</t>
  </si>
  <si>
    <t>Mai Vũ</t>
  </si>
  <si>
    <t>Thái Hữu</t>
  </si>
  <si>
    <t>Lê Nguyên</t>
  </si>
  <si>
    <t>Khương</t>
  </si>
  <si>
    <t>Hoàng Quang</t>
  </si>
  <si>
    <t>Kim</t>
  </si>
  <si>
    <t>Lệ</t>
  </si>
  <si>
    <t>Đỗ Phạm Hoàng</t>
  </si>
  <si>
    <t>Thái Hàn</t>
  </si>
  <si>
    <t>Hồ Tịnh</t>
  </si>
  <si>
    <t>Nguyễn Tùng</t>
  </si>
  <si>
    <t>Sỹ</t>
  </si>
  <si>
    <t>Trương Bảo</t>
  </si>
  <si>
    <t>Nguyễn Phước</t>
  </si>
  <si>
    <t>Phan Huy</t>
  </si>
  <si>
    <t>Trần Đại</t>
  </si>
  <si>
    <t>Dương Bảo</t>
  </si>
  <si>
    <t>Võ Ngọc Minh</t>
  </si>
  <si>
    <t>Nguyễn Đắc</t>
  </si>
  <si>
    <t>Viên</t>
  </si>
  <si>
    <t>Thái Nguyễn Bá</t>
  </si>
  <si>
    <t>Lĩnh</t>
  </si>
  <si>
    <t>Lê Tuấn</t>
  </si>
  <si>
    <t>Lê Huy</t>
  </si>
  <si>
    <t>Hay</t>
  </si>
  <si>
    <t>Văn Quý</t>
  </si>
  <si>
    <t>Văn Phú Thành</t>
  </si>
  <si>
    <t>Hồ Minh</t>
  </si>
  <si>
    <t>Khổng Minh</t>
  </si>
  <si>
    <t>Nguyễn Văn Phước</t>
  </si>
  <si>
    <t>Nguyễn Hồng Doãn</t>
  </si>
  <si>
    <t>Châu Anh</t>
  </si>
  <si>
    <t>Lê Xuân</t>
  </si>
  <si>
    <t>Doãn Diệp</t>
  </si>
  <si>
    <t>Hoài Nguyễn Anh</t>
  </si>
  <si>
    <t>Đoàn Hoàng Ngọc</t>
  </si>
  <si>
    <t>Lê Tiến</t>
  </si>
  <si>
    <t>Đặng Tấn</t>
  </si>
  <si>
    <t>Tây</t>
  </si>
  <si>
    <t>Ngô Quang</t>
  </si>
  <si>
    <t>Võ Hoàng Minh</t>
  </si>
  <si>
    <t>07/03/1996</t>
  </si>
  <si>
    <t>Ngô Quang Cao Tấn</t>
  </si>
  <si>
    <t>30/11/1996</t>
  </si>
  <si>
    <t>Phan Sỹ Nhật</t>
  </si>
  <si>
    <t>Ngô Khắc</t>
  </si>
  <si>
    <t>Bắc</t>
  </si>
  <si>
    <t>Phan Trọng</t>
  </si>
  <si>
    <t>Đoàn Thành</t>
  </si>
  <si>
    <t>Trương Quốc</t>
  </si>
  <si>
    <t>Trần Duy Nhật</t>
  </si>
  <si>
    <t>Phạm Văn Anh</t>
  </si>
  <si>
    <t>Ngô Xuân</t>
  </si>
  <si>
    <t>Mai Bảo</t>
  </si>
  <si>
    <t>Trương Tấn</t>
  </si>
  <si>
    <t>Lương Văn</t>
  </si>
  <si>
    <t>Vương Nhật</t>
  </si>
  <si>
    <t>Trần Quang Bảo</t>
  </si>
  <si>
    <t>Trần Thị Thảo</t>
  </si>
  <si>
    <t>Trần Anh</t>
  </si>
  <si>
    <t>Hoàng Bá Gia</t>
  </si>
  <si>
    <t>Trần Nhật</t>
  </si>
  <si>
    <t>Dương Nguyễn Anh</t>
  </si>
  <si>
    <t>Võ Công</t>
  </si>
  <si>
    <t>Bùi Đức</t>
  </si>
  <si>
    <t>Nguyễn Hải</t>
  </si>
  <si>
    <t>Vũ Đăng</t>
  </si>
  <si>
    <t>Dương Đông</t>
  </si>
  <si>
    <t>Trần Vũ Thanh</t>
  </si>
  <si>
    <t>Đỗ Thân Minh</t>
  </si>
  <si>
    <t>Phan Lê Minh</t>
  </si>
  <si>
    <t>Phan Phước</t>
  </si>
  <si>
    <t>Vững</t>
  </si>
  <si>
    <t>Trần Bình</t>
  </si>
  <si>
    <t>Đào Thị Ngọc</t>
  </si>
  <si>
    <t>Trần Nguyễn Đà</t>
  </si>
  <si>
    <t>Nẵng</t>
  </si>
  <si>
    <t>Trịnh Văn</t>
  </si>
  <si>
    <t>Hồ Anh</t>
  </si>
  <si>
    <t>Đinh Việt</t>
  </si>
  <si>
    <t>Đô</t>
  </si>
  <si>
    <t>Trần Trường</t>
  </si>
  <si>
    <t>Huỳnh Phú</t>
  </si>
  <si>
    <t>Lê Hiếu</t>
  </si>
  <si>
    <t>Trần Hữu Thiện</t>
  </si>
  <si>
    <t>Hà Thanh</t>
  </si>
  <si>
    <t>Lê Thiên</t>
  </si>
  <si>
    <t>Huỳnh Bá</t>
  </si>
  <si>
    <t>Lê Đình Nhật</t>
  </si>
  <si>
    <t>Lý Bảo</t>
  </si>
  <si>
    <t>Trần Thái</t>
  </si>
  <si>
    <t>Thái Thị Hồng</t>
  </si>
  <si>
    <t>Trần Hoàng Phước</t>
  </si>
  <si>
    <t>Lê Phước Nhật</t>
  </si>
  <si>
    <t>Nguyễn Mỹ</t>
  </si>
  <si>
    <t>Đỗ Thế</t>
  </si>
  <si>
    <t>Dương Thanh</t>
  </si>
  <si>
    <t>Lữ Thanh</t>
  </si>
  <si>
    <t>Đỗ Xuân</t>
  </si>
  <si>
    <t>K20CMUTPM1</t>
  </si>
  <si>
    <t>K20CMUTPM2</t>
  </si>
  <si>
    <t>K20CMUTPM3</t>
  </si>
  <si>
    <t>K20CMUTPM4</t>
  </si>
  <si>
    <t>K20CMUTPM5</t>
  </si>
  <si>
    <t xml:space="preserve">  KHỐI : K20CMUTPM  KHOA: ĐTQT.</t>
  </si>
  <si>
    <t>Lê Trần Bảo</t>
  </si>
  <si>
    <t>Ngô Tuấn</t>
  </si>
  <si>
    <t>Trần Nguyễn Hoài</t>
  </si>
  <si>
    <t>Phan Bá Hải</t>
  </si>
  <si>
    <t>Trần Thị Ngọc</t>
  </si>
  <si>
    <t>Đỗ Nguyễn</t>
  </si>
  <si>
    <t>Nguyễn Châu</t>
  </si>
  <si>
    <t>Hồng Hải</t>
  </si>
  <si>
    <t>Đậu Văn</t>
  </si>
  <si>
    <t>Nguyễn Mạnh</t>
  </si>
  <si>
    <t>Hoàng Đức</t>
  </si>
  <si>
    <t>Nguyễn Thiên Gia</t>
  </si>
  <si>
    <t>Hoàng Nguyễn Bình</t>
  </si>
  <si>
    <t>Phạm Hồng</t>
  </si>
  <si>
    <t>Thắm</t>
  </si>
  <si>
    <t>Thạnh</t>
  </si>
  <si>
    <t>Phan Nguyễn Xuân</t>
  </si>
  <si>
    <t>Hồ Phước</t>
  </si>
  <si>
    <t>Lương Đỗ Nguyên Anh</t>
  </si>
  <si>
    <t>Nguyễn Sơn</t>
  </si>
  <si>
    <t>Văn</t>
  </si>
  <si>
    <t>Nguyễn Thịnh</t>
  </si>
  <si>
    <t>Vượng</t>
  </si>
  <si>
    <t>Đinh Đình</t>
  </si>
  <si>
    <t>Xuân</t>
  </si>
  <si>
    <t>K20CMUTMT</t>
  </si>
  <si>
    <t xml:space="preserve">  KHỐI : K20CMUTMT  KHOA: ĐTQT.</t>
  </si>
  <si>
    <t>NGÀNH: QUẢN TRỊ MẠNG</t>
  </si>
  <si>
    <t>Đặng Ngọc Thế</t>
  </si>
  <si>
    <t>Trần Cao Khánh</t>
  </si>
  <si>
    <t>Huỳnh Thanh</t>
  </si>
  <si>
    <t>Phan Thị Hương</t>
  </si>
  <si>
    <t>Lê Phan Linh</t>
  </si>
  <si>
    <t>Châu Hoàng</t>
  </si>
  <si>
    <t>Nguyễn Phạm Hoàng</t>
  </si>
  <si>
    <t>Phí Lê Thu</t>
  </si>
  <si>
    <t>Tiền</t>
  </si>
  <si>
    <t>Nguyễn Đắc Quốc</t>
  </si>
  <si>
    <t>Kim Trần Minh</t>
  </si>
  <si>
    <t>Tuân</t>
  </si>
  <si>
    <t>Hồ Thị Hà</t>
  </si>
  <si>
    <t xml:space="preserve">  KHỐI : K20CMUTTT  KHOA: ĐTQT.</t>
  </si>
  <si>
    <t>NGÀNH: HỆ THỐNG THÔNG TIN QUẢN LÝ</t>
  </si>
  <si>
    <t>Mai Thanh</t>
  </si>
  <si>
    <t>Hồ Ngọc Tâm</t>
  </si>
  <si>
    <t>Hồ Ngọc Uyên</t>
  </si>
  <si>
    <t>Đỗ Mạnh</t>
  </si>
  <si>
    <t>Lê Hoài Nghĩa</t>
  </si>
  <si>
    <t>Lại Thanh</t>
  </si>
  <si>
    <t>Nguyễn Lâm Vũ</t>
  </si>
  <si>
    <t>Bùi Hoàng</t>
  </si>
  <si>
    <t>Lê Đinh</t>
  </si>
  <si>
    <t>Lê Nhật</t>
  </si>
  <si>
    <t>Tạ Công</t>
  </si>
  <si>
    <t>Võ Kim</t>
  </si>
  <si>
    <t>Đinh Ngọc</t>
  </si>
  <si>
    <t>Trần  Trung</t>
  </si>
  <si>
    <t>Nguyễn  Xuân</t>
  </si>
  <si>
    <t xml:space="preserve">  KHỐI : K20CSUKTR  KHOA: ĐTQT.</t>
  </si>
  <si>
    <t>NGÀNH: KIẾN TRÚC CÔNG TRÌNH</t>
  </si>
  <si>
    <t>Trần Đức</t>
  </si>
  <si>
    <t>Trà Quốc</t>
  </si>
  <si>
    <t>Lưu</t>
  </si>
  <si>
    <t>Nguyễn Văn Thành</t>
  </si>
  <si>
    <t>Phạm Hửu</t>
  </si>
  <si>
    <t>Đồng Thanh</t>
  </si>
  <si>
    <t>Võ  Đức Anh</t>
  </si>
  <si>
    <t>Trần  Thanh</t>
  </si>
  <si>
    <t xml:space="preserve">  KHỐI : K20CSUXDD  KHOA: ĐTQT.</t>
  </si>
  <si>
    <t>NGÀNH: XÂY DỰNG DÂN DỤNG &amp; CÔNG NGHIỆP</t>
  </si>
  <si>
    <t xml:space="preserve"> HỌC KỲ 1 NĂM HỌC : 2014 - 2015.</t>
  </si>
  <si>
    <t xml:space="preserve">  KHỐI : K20CMUTCD  KHOA: ĐTQT.</t>
  </si>
  <si>
    <t>NGÀNH: CAO ĐẲNG CÔNG NGHỆ THÔNG TIN</t>
  </si>
  <si>
    <t>K20CMUTCD</t>
  </si>
  <si>
    <t>K20CMUTTT</t>
  </si>
  <si>
    <t>K20CSUKTR</t>
  </si>
  <si>
    <t>K20CSUXDD</t>
  </si>
  <si>
    <t>Ko Đg</t>
  </si>
  <si>
    <t>Nợ HP HK1</t>
  </si>
  <si>
    <t>K19CMUTTT--&gt;K19CMUTMT theo QĐ 1943 ngày 19/7/2014</t>
  </si>
  <si>
    <t>K19CMUTTT--&gt;K20CMUTTT</t>
  </si>
  <si>
    <t>K19CMUTTT--&gt;K20CMUTTT bắt đầu từ học kỳ 2</t>
  </si>
  <si>
    <t>Đi du học</t>
  </si>
  <si>
    <t xml:space="preserve">Trần Thị Bích </t>
  </si>
  <si>
    <t xml:space="preserve">Đặng Thị Minh </t>
  </si>
  <si>
    <t xml:space="preserve">Trần Diệu </t>
  </si>
  <si>
    <t xml:space="preserve">Nguyễn Dương </t>
  </si>
  <si>
    <t>K18--&gt;K19PSUQTH từ học kỳ 2</t>
  </si>
  <si>
    <t>Hoàng Thị Hải</t>
  </si>
  <si>
    <t>K19PSUQTH4</t>
  </si>
  <si>
    <t>K19CMUTTT--&gt;PSUQTH</t>
  </si>
  <si>
    <t>K19CMU_TPM1</t>
  </si>
  <si>
    <t>K17CSUKTR--&gt;K19CSUKTR từ học kỳ 2 2014-2015</t>
  </si>
  <si>
    <t>Bỏ học nhiều</t>
  </si>
  <si>
    <t xml:space="preserve"> Học toàn F</t>
  </si>
  <si>
    <t>NGUYỄN THỤY NGỌC</t>
  </si>
  <si>
    <t>K17PSUQNH--&gt; K18PSUQNH</t>
  </si>
  <si>
    <t>nộp đơn bảo lưu nhưng không thấy QĐ</t>
  </si>
  <si>
    <t>Học kỳ 2 2014-2015 không đăng ký môn học</t>
  </si>
  <si>
    <t>Chuyển về K19CMUTPM từ K18CMUTPM bắt đầu từ học kỳ 2 2014-2015</t>
  </si>
  <si>
    <t>K19CMUTPM Chuyển sang K19CMUTTT từ HK1 2014-2015</t>
  </si>
  <si>
    <t xml:space="preserve">Vũ  Quang Hồng </t>
  </si>
  <si>
    <t>K18CSUKTR về học lại K19CSUKTR từ học kỳ 1 2014-2015</t>
  </si>
  <si>
    <t>K17CSUKTR về học lại K19CSUKTR từ học kỳ 1 2014-2015</t>
  </si>
  <si>
    <t>K17CSUKTR--&gt;K19CSUKTR từ học kỳ 1 2014-2015</t>
  </si>
  <si>
    <t xml:space="preserve">Phạm Thị </t>
  </si>
  <si>
    <t>K18PSUKKT--&gt;K19PSUKKT từ học kỳ 1 2014-2015</t>
  </si>
  <si>
    <t>Nguyễn Huỳnh</t>
  </si>
  <si>
    <t>Chiêu</t>
  </si>
  <si>
    <t>K19PSUDLK--&gt;K19PSUKKT từ học kỳ 1 2014-2015</t>
  </si>
  <si>
    <t>K19PSUQTH Chuyển sang K19PSUKKT từ học kỳ 2</t>
  </si>
  <si>
    <t>K19PSUKKT BL--&gt;K20PSUKKT từ học kỳ 2 2014-2015</t>
  </si>
  <si>
    <t>1921419405</t>
  </si>
  <si>
    <t xml:space="preserve">K19CSUKTR BL Về học lại K20CSUKTR từ học kỳ 1 2014-2015 </t>
  </si>
  <si>
    <t>K19CMUTMT buộc thôi học chuyển về K20CMUTMT từ học kỳ 1 2014-2015</t>
  </si>
  <si>
    <t>Chuyển trường nhập học vào K20CMUTCD từ học kỳ 2 2014-2015 theo QĐ 3904 ngày 20-12-2014</t>
  </si>
  <si>
    <t>K19CMUTPM BL chuyển về học K20CMUTPM từ học kỳ 1 2014-2015 theo QĐ 2833 ngày 19/09/2014</t>
  </si>
  <si>
    <t>Toàn F</t>
  </si>
  <si>
    <t>Sinh viên nghỉ học chuyển qua trường FPT</t>
  </si>
  <si>
    <t>đc thi</t>
  </si>
  <si>
    <t>đình chỉ thi</t>
  </si>
  <si>
    <t>Đình chỉ thi</t>
  </si>
  <si>
    <t>Đã nghỉ học</t>
  </si>
  <si>
    <t>Nghỉ học thường xuyên</t>
  </si>
  <si>
    <t>Nghỉ học, đã đi du học, học kỳ 2 ko đăng ký môn học</t>
  </si>
  <si>
    <t>K20CMUTPM</t>
  </si>
  <si>
    <t>K20PSUQNH</t>
  </si>
  <si>
    <t>K20PSUQTH</t>
  </si>
  <si>
    <t>K20PSUKKT</t>
  </si>
  <si>
    <t>Hoàng Nhật</t>
  </si>
  <si>
    <t>30/03/1995</t>
  </si>
  <si>
    <t>19PSU-QTH -&gt; K20PSU-QTH từ HK1 2014-2015 theo QĐ: 2569/QĐ-ĐHDT-ĐT ngày 5/9/2014</t>
  </si>
  <si>
    <t>Chuyển từ K19PSU-QTH -&gt; K20PSU-QTH từ HK1 2014-2015 theo QĐ: 2852/QĐ-ĐHDT-ĐT ngày 23/9/2014</t>
  </si>
  <si>
    <t>Chuyển sang khoa QTKD từ HK2 2014-2015 theo QĐ: 307/QĐ-ĐHDT-ĐT ngày 20/1/2015</t>
  </si>
  <si>
    <t>Đi du học Mỹ</t>
  </si>
  <si>
    <t>Điểm toàn F</t>
  </si>
  <si>
    <t>Học kém</t>
  </si>
  <si>
    <t>K18 BL chuyển về K19CSUKTR từ HK2 2014-2015</t>
  </si>
  <si>
    <t>K18CSUKTR BL QĐ 2356 học lại K19CSUKTR từ học kỳ 2 2014-2015</t>
  </si>
  <si>
    <t>Học yếu</t>
  </si>
  <si>
    <t>BẢO LƯU THEO QĐ: 550/QĐ-ĐHDT-ĐT NGÀY 03/03/2014 Nhập học lại vào khóa K19PSU-QCD từ  HK2 2014-2015 theo QĐ: 3893/QĐ-ĐHDT-ĐT ngày 19/12/2014</t>
  </si>
  <si>
    <t>CVHT không liên lạc được</t>
  </si>
  <si>
    <t>Đi lấy chồng, nghỉ học</t>
  </si>
  <si>
    <t xml:space="preserve">K15CMUTT--&gt;K18CMUTTT </t>
  </si>
  <si>
    <t>Chuyển sang học nghề lái xe</t>
  </si>
  <si>
    <t>Nghỉ học</t>
  </si>
  <si>
    <t>K19PSUKKT--&gt;K19CMUTPM bs\</t>
  </si>
  <si>
    <t xml:space="preserve">   TRƯỞNG KHOA        TRƯỞNG PHÒNG CT.HSSV          HIỆU TRƯỞNG</t>
  </si>
  <si>
    <t xml:space="preserve">   TRƯỞNG KHOA        TRƯỞNG PHÒNG CT.HSSV         HIỆU TRƯỞNG</t>
  </si>
  <si>
    <t xml:space="preserve">   TRƯỞNG KHOA       TRƯỞNG PHÒNG CT.HSSV           HIỆU TRƯỞNG</t>
  </si>
  <si>
    <t xml:space="preserve">   TRƯỞNG KHOA       TRƯỞNG PHÒNG CT.HSSV         HIỆU TRƯỞNG</t>
  </si>
  <si>
    <t xml:space="preserve">   TRƯỞNG KHOA        TRƯỞNG PHÒNG CT.HSSV             HIỆU TRƯỞNG</t>
  </si>
  <si>
    <t xml:space="preserve">   TRƯỞNG KHOA      TRƯỞNG PHÒNG CT.HSSV          HIỆU TRƯỞNG</t>
  </si>
  <si>
    <t xml:space="preserve">   TRƯỞNG KHOA         TRƯỞNG PHÒNG CT.HSSV         HIỆU TRƯỞNG</t>
  </si>
  <si>
    <t xml:space="preserve">   TRƯỞNG KHOA           TRƯỞNG PHÒNG CT.HSSV                HIỆU TRƯỞNG</t>
  </si>
  <si>
    <t>Điểm 
HK II</t>
  </si>
  <si>
    <t>XL
CẢ NĂM</t>
  </si>
  <si>
    <t>Điểm 
CẢ NĂM</t>
  </si>
  <si>
    <t>NĂM HỌC : 2014 - 2015.</t>
  </si>
  <si>
    <t>Chuyển qua Khoa CNTT từ HK1 2015-2016</t>
  </si>
  <si>
    <t>TỔNG HỢP CẢ NĂM</t>
  </si>
  <si>
    <t>XL CẢ NĂM</t>
  </si>
  <si>
    <t>Nợ HP HK6</t>
  </si>
  <si>
    <t>Nợ HP HK4</t>
  </si>
  <si>
    <t>đình chỉ thi Hk1</t>
  </si>
  <si>
    <t>Nợ HP HK 6</t>
  </si>
  <si>
    <t>LÊ HỮU</t>
  </si>
  <si>
    <t>Sinh viên đã nghỉ học</t>
  </si>
  <si>
    <t>HK1 Ko Đg</t>
  </si>
  <si>
    <t>chuyển từ K18CSU-KTR -&gt;K19ADH từ HK2 2014-2015 theo QĐ: 115/QĐ-ĐHDT-ĐT ngày 9/1/2015</t>
  </si>
  <si>
    <t>Chuyển từ K18CSU-KTR-&gt;K19AĐH từ HK2 2014-2015 theo QĐ: 116/QĐ-ĐHDT-ĐT ngày 9/1/2015</t>
  </si>
  <si>
    <t>Nợ HP HK5,6</t>
  </si>
  <si>
    <t>Chuyển ngành từ K18PSU-KKT -&gt; K18KKT từ HK2 2014-2015 theo QĐ: 455/QĐ-ĐHDT-DDT ngày 27/01/2015</t>
  </si>
  <si>
    <t>Chuyển từ K18PSU-KKT -&gt; K19KKT từ HK2 2014-2015 theo QĐ: 118/QĐ-ĐHDT-Đ T ngày 9/1/2015</t>
  </si>
  <si>
    <t>Nợ HK HK 6</t>
  </si>
  <si>
    <t>Ko ĐG</t>
  </si>
  <si>
    <t>HK2 Ko ĐG</t>
  </si>
  <si>
    <t>Chuyển từ K17PSU-QTH -&gt; K18PSU-QTH từ HK2 2014-2015 theo QĐ: 60/QĐ-ĐHDT-ĐT ngày 7/1/2015</t>
  </si>
  <si>
    <t>khiển trách hk1</t>
  </si>
  <si>
    <t>đình chỉ thi hk1</t>
  </si>
  <si>
    <t>Chuyển từ K19CMU-TMT-&gt;K19TMT từ HK2 2014-2015 theo QĐ: 119/QĐ-ĐHDT-ĐT ngày 9/1/2015</t>
  </si>
  <si>
    <t>Chuyển ngành từ K19CMU-TMT-&gt;K20TMT thaeo QĐ: 070/QĐ-ĐHDT-ĐT ngày 07/01/2015</t>
  </si>
  <si>
    <t>Nợ HP HK3,4</t>
  </si>
  <si>
    <t>Chuyển ngành vào K20TMT  theo QĐ: 2086/QĐ-ĐHDT-ĐT NGÀY 05/08/2015</t>
  </si>
  <si>
    <t>Chuyển ngành từ K19CMU-TPM-&gt;K20PSU-DLK theo QĐ: 071/QĐ-ĐHDT-ĐT ngày 07/01/2015</t>
  </si>
  <si>
    <t>Không đăng ký môn học ở HK1 2015-2016</t>
  </si>
  <si>
    <t>Điểm F quá nhiều, Hk2 chỉ qua được 1 môn</t>
  </si>
  <si>
    <t xml:space="preserve"> Chuyển ngành từ K19PSU-KCD -&gt; K20KCD theo QĐ: 1988/QĐ-ĐHDT-ĐT ngày 28/07/2015 từ HK1 năm 2015-2016</t>
  </si>
  <si>
    <t>HK2 Ko Đg</t>
  </si>
  <si>
    <t>HK2 Ko Đg
--&gt; K20KCD</t>
  </si>
  <si>
    <t>Chuyển ngành từ K19PSU-KKT-&gt;K19KKT theo QĐ: 111/QĐ-ĐHDT-ĐT ngày 09/01/2015</t>
  </si>
  <si>
    <t>Chuyển từ K19PSU-KKT -&gt; K19KKT từ HK2 2014-2015 theo QĐ: 110/QĐ-ĐHDT-ĐT ngày 9/1/2015</t>
  </si>
  <si>
    <t>Chuyển từ K19PSU-KKT-&gt;K19KKT từ HK2 2014-2015 theo QĐ: 109/QĐ-ĐHDT-ĐT ngày 9/1/2015</t>
  </si>
  <si>
    <t>Chuyển ngành từ K19PSU-KKT-&gt;K20KKT từ HK2 năm học 2014-2015 theo QĐ: 067/QĐ-ĐHDT-ĐT ngày 07/01/2015</t>
  </si>
  <si>
    <t>Chuyển ngành từ K19PSU-KKT -&gt; K20KMQ từ HK2 2014-2015 theo QĐ: 454/QĐ-ĐHDT-ĐT ngày 27/01/2015</t>
  </si>
  <si>
    <t>Chuyển ngành từ K19PSU-KKT-&gt;K19KKT từ HK2 năm học 2014-2015 theo QĐ: 065/QĐ-ĐHDT-ĐT ngày 07/01/2015</t>
  </si>
  <si>
    <t>Sinh viên này điểm F quá nhiều</t>
  </si>
  <si>
    <t>Chuyển ngành từ K19PSU-QNH -&gt; K19DLK theo QĐ: 114/QĐ-ĐHDT-ĐT ngày 09/01/2014</t>
  </si>
  <si>
    <t>HK1 có bị đình chỉ thi</t>
  </si>
  <si>
    <t>Chuyển ngành từ K19PSU-QNH -&gt; K19QNH từ HK2 2014-2015 theo QĐ: 113/QĐ-ĐHDT-ĐT ngày 09/01/2015</t>
  </si>
  <si>
    <t>Bảo lưu từ HK 2 năm học 2014-2015 theo QĐ: 605/QĐ-ĐHDT-ĐT ngày 10/02/2015</t>
  </si>
  <si>
    <t>K17PSU-QNH-&gt;K19PSU-QNH từ HK2 2014-2015 theo QĐ: 55/QĐ-ĐHDT-ĐT ngày 7/1/2015</t>
  </si>
  <si>
    <t>CVHT không liên lạc được (Điểm F rất nhiều)</t>
  </si>
  <si>
    <t>Đã TN</t>
  </si>
  <si>
    <t>Nợ HP
 HK3,4</t>
  </si>
  <si>
    <t>Chuyển ngành từ K19PSU-QTH-&gt;K19QTM theo QĐ: 104/QĐ-ĐHDT-ĐT ngày 09/01/2015 (HK2 2014-2015)</t>
  </si>
  <si>
    <t>Chuyển ngành từ K19PSU-QTH-&gt;K19QTH theo QĐ: 107/QĐ-ĐHDT-ĐT ngày 09/01/2015</t>
  </si>
  <si>
    <t>Chuyển từ K19PSU-QTH -&gt; K19QTH từ HK2 2014-2015 theo QĐ: 66/QĐ-ĐHDT-ĐT ngày 7/1/2015</t>
  </si>
  <si>
    <t>Chuyển ngành từ K19PSU-QTH-&gt;K20QTH theo QĐ: 108/QĐ-ĐHDT-ĐT ngày 09/01/2015</t>
  </si>
  <si>
    <t>Chuyển ngành từ K19PSU-QTH-&gt;K19XDD theo QĐ: 106/QĐ-ĐHDT-ĐT ngày 09/01/2015</t>
  </si>
  <si>
    <t>Nợ HP
 HK4</t>
  </si>
  <si>
    <t>Nợ HP HK2</t>
  </si>
  <si>
    <t>Nợ HP Hk2</t>
  </si>
  <si>
    <t>Chuyển ngành từ K20CMU-TPM -&gt; K20PSU-DLK từ HK2 2014-2015 theo QĐ: 394/QĐ-ĐHDT-ĐT ngày 26/01/2015</t>
  </si>
  <si>
    <t xml:space="preserve"> Bảo lưu từ HK2 năm 2014-2015 theo QĐ: 551/QĐ-ĐHDT-ĐT ngày 04/02/2015</t>
  </si>
  <si>
    <t>Ko đăng ký môn học ở hk1 2015-2016</t>
  </si>
  <si>
    <t xml:space="preserve">Chuyển từ K19CMU-TPM -&gt; K20CMU-TPM từ HK2 2014-2015 theo QĐ: 569/QĐ-ĐHDT-ĐT ngày 06/02/2015
Chuyển ngành từ K20CMU-TPM -&gt; K20QTH theo QĐ: 1987/QĐ-ĐHDT-ĐT ngày 28/07/2015 từ HK1 năm 2015-2016 
</t>
  </si>
  <si>
    <t>Đã nộp HP bổ sung</t>
  </si>
  <si>
    <t>HK1 2015-2016 không ĐK môn học</t>
  </si>
  <si>
    <t>HK2 14-15 toàn F, HK1 15-16 đk 8TC</t>
  </si>
  <si>
    <t>HK2 14-15 toàn F</t>
  </si>
  <si>
    <t>HK2 14-15 toàn F, HK1 15-16 Ko đk môn học</t>
  </si>
  <si>
    <t>Nghỉ học từ đầu năm</t>
  </si>
  <si>
    <t>chuyển ngành từ K20CSU-XDD -&gt; K20DLK từ HK2 2014-2015 theo QĐ: 302/QĐ-ĐHDT-ĐT ngày 20/1/2015</t>
  </si>
  <si>
    <t>Chuyển từ K20CSU-XDD -&gt; K20XDD từ HK2 2014-2015 theo QĐ: 303/QĐ-ĐHDT-ĐT ngày 20/01/2015</t>
  </si>
  <si>
    <t>Bảo lưu từ HK 2 năm học 2014-2015 theo QĐ: 576/QĐ-ĐHDT-ĐT ngày 06/02/2015</t>
  </si>
  <si>
    <t>tạm nghỉ học</t>
  </si>
  <si>
    <t>Điểm F quá nhiều</t>
  </si>
  <si>
    <t>HK1 15-16 không đk môn học</t>
  </si>
  <si>
    <t>Chuyển ngành từ K19PSU-QTH-&gt;K19QMT từ HK2 năm học 2014-2015 theo QĐ: 069/QĐ-ĐHDT-ĐT ngày 07/01/2015</t>
  </si>
  <si>
    <t>Nợ HP HK1,2</t>
  </si>
  <si>
    <t>đình chỉ thi ở HK1</t>
  </si>
  <si>
    <t>Trịnh Lê Tân đánh giá</t>
  </si>
  <si>
    <t>Chuyển ngành từ K20PSU-QTH -&gt; K20QTH từ HK2 2014-2015 theo QĐ: 305/QĐ-ĐHDT-ĐT ngày 20/01/2015</t>
  </si>
  <si>
    <t>HK 1 bị đình chỉ thi</t>
  </si>
  <si>
    <t>Chuyển ngành từ K20PSU-KKT -&gt; K20KKT từ HK2 2014-2015 theo QĐ: 304/QĐ-ĐHDT-ĐT ngày 20/1/2015</t>
  </si>
  <si>
    <t>Chuyển từ K19CSU-KTR -&gt; K20CSU-KTR từ HK2 2014-2015 theo QĐ: 59/QĐ-ĐHDT -ĐT ngày 7/1/2015</t>
  </si>
  <si>
    <t>Sinh viên này Nghỉ học, ko đăng ký môn học ở HK1 15-16</t>
  </si>
  <si>
    <t>SV này nghỉ học, toàn F
Ko ĐK môn học ở HK1 15-16</t>
  </si>
  <si>
    <t>Chuyển ngành từ K20CMU-TPM -&gt; K20TPM từ HK2 2014-2015 theo QĐ: 453/QĐ-ĐHDT-ĐT ngày 27/01/2015</t>
  </si>
  <si>
    <t>Chuyển ngành từ K20CMU-TPM -&gt; K20TPM từ HK2 2014-2015 theo QĐ: 300/QĐ-ĐHDT-ĐT ngày 20/01/2015</t>
  </si>
  <si>
    <t>Chuyển ngành từ K20CMU-TPM -&gt; K20EVT từ HK2 2014-2015 theo QĐ: 301/QĐ-ĐHDT-ĐT ngày 20/1/2015</t>
  </si>
  <si>
    <t>Thi lại ĐH</t>
  </si>
  <si>
    <t>K19CMU-TPM -&gt; K20PSU-KKT từ HK2 năm 2014-2015 theo QĐ: 1284/QĐ-ĐHDT-ĐT ngày 04/05/2015</t>
  </si>
  <si>
    <t>Bảo lưu từ HK2 năm 2014-2015 theo QĐ: 550/QĐ-ĐHDT-ĐT ngày 04/02/2015</t>
  </si>
  <si>
    <t xml:space="preserve">  KHỐI : K19PSUQCD.  KHOA: ĐTQT.</t>
  </si>
  <si>
    <t>HK1 đình chỉ thi</t>
  </si>
  <si>
    <t>Chuyển từ K18PSU-QNH -&gt; K19QTC từ HK2 2014-2015 theo QĐ: 68/QĐ-ĐHD T-ĐT ngày 7/1/2015</t>
  </si>
  <si>
    <t>Hk1 đình chỉ thi</t>
  </si>
  <si>
    <t>HỌC KỲ 1</t>
  </si>
  <si>
    <t>HỌC KỲ 2</t>
  </si>
  <si>
    <t>Nợ HP HK8</t>
  </si>
  <si>
    <t>Bảo lưu KQHT từ HK2 2014-2015 theo QĐ: 980/QĐ-ĐHDT-ĐT ngày: 26/03/2015</t>
  </si>
  <si>
    <t>BL</t>
  </si>
  <si>
    <t>Điểm F quá nhiều, chỉ qua được 1 môn</t>
  </si>
  <si>
    <t>HK 2 toàn F</t>
  </si>
  <si>
    <t>Chuyển ngành từ K20PSU-KKT -&gt; K20KKT từ HK2 2014-2015 theo QĐ: 306/QĐ-ĐHDT-ĐT ngày 20/01/2015</t>
  </si>
  <si>
    <t xml:space="preserve"> Bảo lưu từ HK2 năm 2014-2015 theo QĐ: 552/QĐ-ĐHDT-ĐT ngày 04/02/2015</t>
  </si>
  <si>
    <t>Sinh viên này không đi học nhưng vẫn nộp HP, hk1 15-16 vẫn đk môn học</t>
  </si>
  <si>
    <t>Chuyển ngành từ K20PSU-QNH -&gt; K20QNH từ HK2 2014-2015 theo QĐ: 451/QĐ-ĐHDT-ĐT ngày 27/01/2015</t>
  </si>
  <si>
    <t>Chuyển ngành từ K20PSU-QNH -&gt; K20PSU-KKT từ HK2 2014-2015 theo QĐ: 393/QĐ-ĐHDT -ĐT ngày 26/01/2015</t>
  </si>
  <si>
    <t>20PSU-QNH -&gt; K20QNH từ HK2 2014-2015 theo QĐ: 450/QĐ-ĐHDT-ĐT ngày 27/01/2015</t>
  </si>
  <si>
    <t>Chuyển ngành từ K20PSU-QNH -&gt; K20QNH từ HK2 năm học 2014-2015 theo QĐ: 452/QĐ-ĐHDT-ĐT ngày 27/01/2015</t>
  </si>
  <si>
    <t>LLCT</t>
  </si>
  <si>
    <t>13h30</t>
  </si>
  <si>
    <t>209 Phan Thanh</t>
  </si>
  <si>
    <t>314/2</t>
  </si>
  <si>
    <t>PHI162</t>
  </si>
  <si>
    <t>Những Nguyên Lý Cơ Bản của Chủ Nghĩa Marx - Lenin 2 (Triết Học Mác - Lê Nin 2)</t>
  </si>
  <si>
    <t>Đình chỉ</t>
  </si>
  <si>
    <t>K17CSU-KTR</t>
  </si>
  <si>
    <t>Đào Tạo Quốc Tế</t>
  </si>
  <si>
    <t xml:space="preserve">Nguyễn Như </t>
  </si>
  <si>
    <t xml:space="preserve">K19PSU-QTH  </t>
  </si>
  <si>
    <t>Xây Dựng</t>
  </si>
  <si>
    <t>7h30</t>
  </si>
  <si>
    <t>K7/25 Quang Trung</t>
  </si>
  <si>
    <t>304/2</t>
  </si>
  <si>
    <t>CIE403</t>
  </si>
  <si>
    <t>Kỹ Thuật Thi Công</t>
  </si>
  <si>
    <t>K17PSU-KTR</t>
  </si>
  <si>
    <t>7586-7587</t>
  </si>
  <si>
    <t>CNTT</t>
  </si>
  <si>
    <t>407/1</t>
  </si>
  <si>
    <t>IS251</t>
  </si>
  <si>
    <t>Hệ Thống Thông Tin Quản Lý</t>
  </si>
  <si>
    <t>K19PSU-QTH2</t>
  </si>
  <si>
    <t>ĐTQT</t>
  </si>
  <si>
    <t>9h30</t>
  </si>
  <si>
    <t>307/2</t>
  </si>
  <si>
    <t>CMU-CS252</t>
  </si>
  <si>
    <t>Introduction to Network &amp; Telecommunications Technology</t>
  </si>
  <si>
    <t>K20CMU-TMT</t>
  </si>
  <si>
    <t>407/2</t>
  </si>
  <si>
    <t>K20CMU-TPM</t>
  </si>
  <si>
    <t>7665-7666</t>
  </si>
  <si>
    <t>XÃ HỘI NHÂN VĂN</t>
  </si>
  <si>
    <t>15h30</t>
  </si>
  <si>
    <t>508/2</t>
  </si>
  <si>
    <t>HIS222</t>
  </si>
  <si>
    <t>Lịch Sử Văn Minh Thế Giới 2</t>
  </si>
  <si>
    <t>K19PSU-QTH</t>
  </si>
  <si>
    <t>HK 2 bị đình chỉ thi</t>
  </si>
  <si>
    <t>chuyển  từ K19PSU-QNH -&gt; Bằng Đại học 2+2 với MC ngành Kế toán từ HK2 năm học 2014-2015 theo QĐ: 819/QĐ-ĐHDT-ĐT ngày 05/03/2015.Chuyển  từ Bằng Đại học 2+2 với MC ngành Kế toán -&gt;  K19PSU-QNH từ HK1 năm học 2015-2016 theo QĐ: 2004/QĐ-ĐHDT-ĐT ngày 29/07/2015</t>
  </si>
  <si>
    <t>Đình chỉ thi (Điểm toàn F). CVHT đã điện cho SV nhưng ko chịu đánh giá.</t>
  </si>
  <si>
    <t>Chuyển từ K19CSU-XDD-&gt;K20XDD từ HK2 2014-2015 theo QĐ: 117/QĐ-ĐHDT-ĐT ngày 9/1/2015</t>
  </si>
  <si>
    <t>Chuyển từ K18CSU-XDD-&gt;K19CSU-XDD từ HK2  2014-2015 theo QĐ: 961/QĐ-ĐHDT-ĐT ngày 24/3/2015</t>
  </si>
  <si>
    <t>Điểm F nhiều</t>
  </si>
  <si>
    <t>Sắp đi du học, toàn F</t>
  </si>
  <si>
    <t>T.BÌNH</t>
  </si>
  <si>
    <t>HK 2 bị đình chỉnh thi</t>
  </si>
  <si>
    <t>HK2 bị đình chỉ thi</t>
  </si>
  <si>
    <t>HK2 đình chỉ thi</t>
  </si>
  <si>
    <t xml:space="preserve">Lê Văn </t>
  </si>
  <si>
    <t>Chuyển ngành từ K20YDH -&gt; K20CSU-XDD từ HK2 2014-2015 theo QĐ: 392/QĐ-ĐHDT-ĐT ngày 26/01/2015</t>
  </si>
  <si>
    <t>chuyển từ K19CSU-KTR -&gt; K20CSU-KTR từ HK2 2014-2015 theo QĐ: 570/QĐ-ĐHDT-ĐT ngày 06/02/2015</t>
  </si>
  <si>
    <t>Tiếp</t>
  </si>
  <si>
    <t>K18CMU_TTT</t>
  </si>
  <si>
    <t>K19CMU_TCD</t>
  </si>
  <si>
    <t>K19CMU_TMT</t>
  </si>
  <si>
    <t>K19CMU_TPM2</t>
  </si>
  <si>
    <t>K19CMU_TPM3</t>
  </si>
  <si>
    <t>K19CMU_TPM4</t>
  </si>
  <si>
    <t>K19CMU_TTT</t>
  </si>
  <si>
    <t>K19CSU_KTR1</t>
  </si>
  <si>
    <t>K19CSU_KTR2</t>
  </si>
  <si>
    <t>K19CSU_XDD</t>
  </si>
  <si>
    <t>K19PSU_KCD</t>
  </si>
  <si>
    <t>K19PSU_KKT1</t>
  </si>
  <si>
    <t>K19PSU_KKT2</t>
  </si>
  <si>
    <t>K19PSU_QCD</t>
  </si>
  <si>
    <t>K19PSU_QNH</t>
  </si>
  <si>
    <t>K19PSU_QTH1</t>
  </si>
  <si>
    <t>K19PSU_QTH2</t>
  </si>
  <si>
    <t>K19PSU_QTH3</t>
  </si>
  <si>
    <t>K19PSU_QTH4</t>
  </si>
  <si>
    <t>K20CMUTPM4
K20CMUTCD</t>
  </si>
  <si>
    <t>STT</t>
  </si>
  <si>
    <t>LƯƠNG XUÂN HIẾU</t>
  </si>
  <si>
    <t>TRẦN VĂN ĐỨC</t>
  </si>
  <si>
    <t>NGUYỄN QUỐC LONG (A)</t>
  </si>
  <si>
    <t>NGUYỄN TRỊNH TRÙNG DƯƠNG</t>
  </si>
  <si>
    <t>TRƯƠNG ĐÌNH HUY</t>
  </si>
  <si>
    <t>NGUYỄN THỊ THANH TÂM</t>
  </si>
  <si>
    <t>TRẦN HOÀI NAM</t>
  </si>
  <si>
    <t>NGUYỄN THỊ KIM HƯƠNG</t>
  </si>
  <si>
    <t>LÊ THỊ KHÁNH LY</t>
  </si>
  <si>
    <t>NGUYỄN NHƯ HIỀN HÒA</t>
  </si>
  <si>
    <t>TRẦN ĐÌNH UYÊN</t>
  </si>
  <si>
    <t>NGUYỄN LÊ GIANG THIÊN</t>
  </si>
  <si>
    <t>TRẦN TUẤN ĐẠT</t>
  </si>
  <si>
    <t>NGUYỄN THỊ BẢO TRANG</t>
  </si>
  <si>
    <t>VÕ NHÂN VĂN</t>
  </si>
  <si>
    <t>NGUYỄN ĐỨC MẬN</t>
  </si>
  <si>
    <t>TRẦN KIM SANH</t>
  </si>
  <si>
    <t>NGUYỄN THỊ ANH ĐÀO</t>
  </si>
  <si>
    <t>VÕ VĂN LƯỜNG</t>
  </si>
  <si>
    <t>LÊ THỊ HOÀNG NHI</t>
  </si>
  <si>
    <t>VÕ THỊ THÙY LINH</t>
  </si>
  <si>
    <t>ĐOÀN THỊ THÚY HẢI</t>
  </si>
  <si>
    <t>TRỊNH LÊ TÂN</t>
  </si>
  <si>
    <t>HUỲNH BÁ DIỆU</t>
  </si>
  <si>
    <t>HOÀNG ANH THƯ</t>
  </si>
  <si>
    <t>TRẦN MINH TÙNG</t>
  </si>
  <si>
    <t>PHẠM THỊ THÙY MIÊN</t>
  </si>
  <si>
    <t>LỚP</t>
  </si>
  <si>
    <t>CVHT</t>
  </si>
  <si>
    <t>KHÔNG ĐÁNH GIÁ</t>
  </si>
  <si>
    <t>HK1</t>
  </si>
  <si>
    <t>HK2</t>
  </si>
  <si>
    <t>NỢ HP</t>
  </si>
  <si>
    <t>GHI CHÚ</t>
  </si>
  <si>
    <t>CẢ 2 KỲ</t>
  </si>
  <si>
    <t>2015-2016 Chuyển sang khoa QTKD</t>
  </si>
  <si>
    <t>TRẦN PHƯƠNG TRANG</t>
  </si>
  <si>
    <t>VÕ THỊ THỦY TIÊN</t>
  </si>
  <si>
    <t>HK2 Ko Đg
Toàn F</t>
  </si>
  <si>
    <t>HuỲNH LINH LAN</t>
  </si>
  <si>
    <t>TỔNG HỢP KẾT QUẢ RÈN LUYỆN NĂM HỌC 2014 - 2015</t>
  </si>
  <si>
    <t xml:space="preserve"> 2015-2016 Chuyển ngành vào K20TPM theo QĐ: 2039/QĐ-ĐHDT-ĐT ngày 04/08/2015 từ HK1 năm 2015-2016</t>
  </si>
  <si>
    <t>Bảo lưu theo QĐ: 815/QĐ/ĐHDT-ĐT ngày 04/03/2015 từ HK2 năm học 2014-2015</t>
  </si>
  <si>
    <t>HK1 Đình chỉ thi</t>
  </si>
  <si>
    <t>Đã nt</t>
  </si>
  <si>
    <t xml:space="preserve">Năm 2015-2016 Chuyển ngành từ K19PSU-QNH -&gt; K19QNH theo QĐ: 1995/QĐ-ĐHDT-ĐT ngày 28/07/2015 từ HK1 </t>
  </si>
  <si>
    <t>F quá nhiều</t>
  </si>
  <si>
    <t>Chuyển từ Liên kết du học 3+1 -&gt;  K18PSU-QTH từ HK2 năm học 2014-2015 theo QĐ: 818/QĐ-ĐHDT-ĐT ngày 05/03/2015</t>
  </si>
  <si>
    <t>HK2 ko Đg</t>
  </si>
  <si>
    <t>K18CMUTPM chuyển về K19CMUTPM từ HK1 2014-2015. 15-16 ko đk môn học</t>
  </si>
  <si>
    <t>BẢO LƯU THEO QĐ: 551/QĐ-ĐHDT-ĐT NGÀY 03/03/2014. Nhập học lại vào khóa K18CMU-TTT từ HK2 2014-2015 theo QĐ: 799/QĐ-ĐHDT-ĐT ngày 03/03/2015. 15-16 không đăng ký môn học</t>
  </si>
  <si>
    <t>Điểm F quá nhiều (đã nt)</t>
  </si>
  <si>
    <t>Sinh viên này nộp học phí nhưng ko đi học (đã nt)</t>
  </si>
  <si>
    <t>HK2 Ko Đg
NH</t>
  </si>
  <si>
    <t xml:space="preserve">Không đăng ký môn học ở HK2 14-15 và </t>
  </si>
  <si>
    <t>Đi du học Canada-còn đi học</t>
  </si>
  <si>
    <t>Cả năm học 14-15 chỉ qua đúng 1 môn</t>
  </si>
  <si>
    <t>bs</t>
  </si>
  <si>
    <t xml:space="preserve">ThS. NGUYỄN ĐỨC MẬN                          ThS. NGUYỄN THÔI                                                                         </t>
  </si>
  <si>
    <t>K18PSUQTH2</t>
  </si>
  <si>
    <t>K18PSUQTH1</t>
  </si>
  <si>
    <t>K18PSUQNH1</t>
  </si>
  <si>
    <t>K18PSUQNH2</t>
  </si>
  <si>
    <t>K18PSUKKT1</t>
  </si>
  <si>
    <t>K18PSUKKT2</t>
  </si>
  <si>
    <t>K18CSUKTR1</t>
  </si>
  <si>
    <t>K18CSUKTR2</t>
  </si>
  <si>
    <t>K18CSUKTR3</t>
  </si>
  <si>
    <t>K18CMUTPM1</t>
  </si>
  <si>
    <t>K18CMUTPM2</t>
  </si>
  <si>
    <t>K17CSUKTR1</t>
  </si>
  <si>
    <t>K17CSUKTR2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</si>
</sst>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.00"/>
    <numFmt numFmtId="173" formatCode="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[$-409]dddd\,\ mmmm\ dd\,\ yyyy"/>
    <numFmt numFmtId="180" formatCode="dd\,mm\,yyyy"/>
    <numFmt numFmtId="181" formatCode="[$-1010000]d/m/yyyy;@"/>
    <numFmt numFmtId="182" formatCode="h:mm;@"/>
    <numFmt numFmtId="183" formatCode="[$-409]dddd\,\ mmm\,\ yyyy"/>
  </numFmts>
  <fonts count="8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3"/>
      <color indexed="8"/>
      <name val="Times New Roman"/>
      <family val="1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0"/>
      <name val="MS Sans Serif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16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6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sz val="6"/>
      <color indexed="18"/>
      <name val="Arial"/>
      <family val="2"/>
    </font>
    <font>
      <b/>
      <sz val="6"/>
      <name val="Times New Roman"/>
      <family val="1"/>
    </font>
    <font>
      <sz val="6"/>
      <color indexed="8"/>
      <name val="Times New Roman"/>
      <family val="1"/>
    </font>
    <font>
      <sz val="6"/>
      <name val="Small Fonts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Times New Roman"/>
      <family val="1"/>
    </font>
    <font>
      <sz val="11"/>
      <color theme="1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hair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173" fontId="19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20" fillId="0" borderId="0" xfId="0" applyNumberFormat="1" applyFont="1" applyBorder="1" applyAlignment="1">
      <alignment wrapText="1"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>
      <alignment/>
    </xf>
    <xf numFmtId="0" fontId="6" fillId="0" borderId="0" xfId="66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/>
    </xf>
    <xf numFmtId="0" fontId="28" fillId="0" borderId="11" xfId="0" applyFont="1" applyBorder="1" applyAlignment="1">
      <alignment horizontal="center"/>
    </xf>
    <xf numFmtId="0" fontId="28" fillId="0" borderId="11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3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10" fillId="0" borderId="14" xfId="0" applyNumberFormat="1" applyFont="1" applyFill="1" applyBorder="1" applyAlignment="1" applyProtection="1">
      <alignment horizontal="center"/>
      <protection/>
    </xf>
    <xf numFmtId="0" fontId="10" fillId="0" borderId="15" xfId="0" applyNumberFormat="1" applyFont="1" applyFill="1" applyBorder="1" applyAlignment="1" applyProtection="1">
      <alignment horizontal="left"/>
      <protection/>
    </xf>
    <xf numFmtId="0" fontId="9" fillId="0" borderId="14" xfId="0" applyNumberFormat="1" applyFont="1" applyFill="1" applyBorder="1" applyAlignment="1" applyProtection="1">
      <alignment horizontal="left"/>
      <protection/>
    </xf>
    <xf numFmtId="14" fontId="10" fillId="0" borderId="11" xfId="0" applyNumberFormat="1" applyFont="1" applyFill="1" applyBorder="1" applyAlignment="1" applyProtection="1">
      <alignment horizontal="center"/>
      <protection/>
    </xf>
    <xf numFmtId="14" fontId="8" fillId="0" borderId="14" xfId="0" applyNumberFormat="1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6" xfId="0" applyNumberFormat="1" applyFont="1" applyFill="1" applyBorder="1" applyAlignment="1" applyProtection="1">
      <alignment horizontal="center"/>
      <protection/>
    </xf>
    <xf numFmtId="0" fontId="10" fillId="0" borderId="17" xfId="0" applyNumberFormat="1" applyFont="1" applyFill="1" applyBorder="1" applyAlignment="1" applyProtection="1">
      <alignment horizontal="left"/>
      <protection/>
    </xf>
    <xf numFmtId="0" fontId="9" fillId="0" borderId="16" xfId="0" applyNumberFormat="1" applyFont="1" applyFill="1" applyBorder="1" applyAlignment="1" applyProtection="1">
      <alignment horizontal="left"/>
      <protection/>
    </xf>
    <xf numFmtId="14" fontId="10" fillId="0" borderId="10" xfId="0" applyNumberFormat="1" applyFont="1" applyFill="1" applyBorder="1" applyAlignment="1" applyProtection="1">
      <alignment horizontal="center"/>
      <protection/>
    </xf>
    <xf numFmtId="14" fontId="8" fillId="0" borderId="16" xfId="0" applyNumberFormat="1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0" fillId="0" borderId="18" xfId="0" applyNumberFormat="1" applyFont="1" applyFill="1" applyBorder="1" applyAlignment="1" applyProtection="1">
      <alignment horizontal="center"/>
      <protection/>
    </xf>
    <xf numFmtId="0" fontId="10" fillId="0" borderId="19" xfId="0" applyNumberFormat="1" applyFont="1" applyFill="1" applyBorder="1" applyAlignment="1" applyProtection="1">
      <alignment horizontal="left"/>
      <protection/>
    </xf>
    <xf numFmtId="0" fontId="9" fillId="0" borderId="18" xfId="0" applyNumberFormat="1" applyFont="1" applyFill="1" applyBorder="1" applyAlignment="1" applyProtection="1">
      <alignment horizontal="left"/>
      <protection/>
    </xf>
    <xf numFmtId="14" fontId="10" fillId="0" borderId="12" xfId="0" applyNumberFormat="1" applyFont="1" applyFill="1" applyBorder="1" applyAlignment="1" applyProtection="1">
      <alignment horizontal="center"/>
      <protection/>
    </xf>
    <xf numFmtId="14" fontId="8" fillId="0" borderId="18" xfId="0" applyNumberFormat="1" applyFont="1" applyFill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4" fillId="0" borderId="0" xfId="64" applyFont="1">
      <alignment/>
      <protection/>
    </xf>
    <xf numFmtId="0" fontId="27" fillId="0" borderId="0" xfId="0" applyFont="1" applyAlignment="1">
      <alignment/>
    </xf>
    <xf numFmtId="14" fontId="27" fillId="0" borderId="0" xfId="0" applyNumberFormat="1" applyFont="1" applyBorder="1" applyAlignment="1">
      <alignment/>
    </xf>
    <xf numFmtId="0" fontId="5" fillId="0" borderId="0" xfId="64" applyFont="1">
      <alignment/>
      <protection/>
    </xf>
    <xf numFmtId="0" fontId="5" fillId="0" borderId="0" xfId="0" applyFont="1" applyAlignment="1">
      <alignment/>
    </xf>
    <xf numFmtId="0" fontId="27" fillId="0" borderId="0" xfId="0" applyFont="1" applyBorder="1" applyAlignment="1">
      <alignment horizontal="left"/>
    </xf>
    <xf numFmtId="10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3" fillId="0" borderId="0" xfId="59" applyFont="1" applyBorder="1">
      <alignment/>
      <protection/>
    </xf>
    <xf numFmtId="10" fontId="8" fillId="0" borderId="13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28" fillId="0" borderId="10" xfId="0" applyFont="1" applyBorder="1" applyAlignment="1">
      <alignment wrapText="1"/>
    </xf>
    <xf numFmtId="0" fontId="8" fillId="0" borderId="13" xfId="0" applyFont="1" applyBorder="1" applyAlignment="1">
      <alignment/>
    </xf>
    <xf numFmtId="0" fontId="10" fillId="0" borderId="15" xfId="0" applyNumberFormat="1" applyFont="1" applyFill="1" applyBorder="1" applyAlignment="1" applyProtection="1">
      <alignment horizontal="center"/>
      <protection/>
    </xf>
    <xf numFmtId="0" fontId="9" fillId="0" borderId="20" xfId="0" applyNumberFormat="1" applyFont="1" applyFill="1" applyBorder="1" applyAlignment="1" applyProtection="1">
      <alignment horizontal="left"/>
      <protection/>
    </xf>
    <xf numFmtId="14" fontId="8" fillId="0" borderId="20" xfId="0" applyNumberFormat="1" applyFont="1" applyFill="1" applyBorder="1" applyAlignment="1">
      <alignment horizontal="center"/>
    </xf>
    <xf numFmtId="0" fontId="10" fillId="0" borderId="17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left"/>
      <protection/>
    </xf>
    <xf numFmtId="14" fontId="8" fillId="0" borderId="21" xfId="0" applyNumberFormat="1" applyFont="1" applyFill="1" applyBorder="1" applyAlignment="1">
      <alignment horizontal="center"/>
    </xf>
    <xf numFmtId="0" fontId="10" fillId="34" borderId="17" xfId="0" applyNumberFormat="1" applyFont="1" applyFill="1" applyBorder="1" applyAlignment="1" applyProtection="1">
      <alignment horizontal="center"/>
      <protection/>
    </xf>
    <xf numFmtId="0" fontId="9" fillId="34" borderId="21" xfId="0" applyNumberFormat="1" applyFont="1" applyFill="1" applyBorder="1" applyAlignment="1" applyProtection="1">
      <alignment horizontal="left"/>
      <protection/>
    </xf>
    <xf numFmtId="0" fontId="10" fillId="0" borderId="19" xfId="0" applyNumberFormat="1" applyFont="1" applyFill="1" applyBorder="1" applyAlignment="1" applyProtection="1">
      <alignment horizontal="center"/>
      <protection/>
    </xf>
    <xf numFmtId="0" fontId="9" fillId="0" borderId="22" xfId="0" applyNumberFormat="1" applyFont="1" applyFill="1" applyBorder="1" applyAlignment="1" applyProtection="1">
      <alignment horizontal="left"/>
      <protection/>
    </xf>
    <xf numFmtId="14" fontId="8" fillId="0" borderId="22" xfId="0" applyNumberFormat="1" applyFont="1" applyFill="1" applyBorder="1" applyAlignment="1">
      <alignment horizontal="center"/>
    </xf>
    <xf numFmtId="0" fontId="10" fillId="35" borderId="17" xfId="0" applyNumberFormat="1" applyFont="1" applyFill="1" applyBorder="1" applyAlignment="1" applyProtection="1">
      <alignment horizontal="center"/>
      <protection/>
    </xf>
    <xf numFmtId="0" fontId="10" fillId="35" borderId="17" xfId="0" applyNumberFormat="1" applyFont="1" applyFill="1" applyBorder="1" applyAlignment="1" applyProtection="1">
      <alignment horizontal="left"/>
      <protection/>
    </xf>
    <xf numFmtId="0" fontId="9" fillId="35" borderId="21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14" fontId="8" fillId="0" borderId="10" xfId="0" applyNumberFormat="1" applyFont="1" applyFill="1" applyBorder="1" applyAlignment="1">
      <alignment horizontal="center"/>
    </xf>
    <xf numFmtId="0" fontId="10" fillId="0" borderId="23" xfId="0" applyNumberFormat="1" applyFont="1" applyFill="1" applyBorder="1" applyAlignment="1" applyProtection="1">
      <alignment horizontal="center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14" fontId="10" fillId="0" borderId="23" xfId="0" applyNumberFormat="1" applyFont="1" applyFill="1" applyBorder="1" applyAlignment="1" applyProtection="1">
      <alignment horizontal="center"/>
      <protection/>
    </xf>
    <xf numFmtId="14" fontId="8" fillId="0" borderId="12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 applyProtection="1">
      <alignment horizontal="center"/>
      <protection/>
    </xf>
    <xf numFmtId="14" fontId="8" fillId="0" borderId="11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4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3" fillId="0" borderId="0" xfId="64" applyFont="1" applyBorder="1" applyAlignment="1">
      <alignment/>
      <protection/>
    </xf>
    <xf numFmtId="0" fontId="10" fillId="36" borderId="17" xfId="0" applyNumberFormat="1" applyFont="1" applyFill="1" applyBorder="1" applyAlignment="1" applyProtection="1">
      <alignment horizontal="center"/>
      <protection/>
    </xf>
    <xf numFmtId="0" fontId="10" fillId="36" borderId="17" xfId="0" applyNumberFormat="1" applyFont="1" applyFill="1" applyBorder="1" applyAlignment="1" applyProtection="1">
      <alignment horizontal="left"/>
      <protection/>
    </xf>
    <xf numFmtId="0" fontId="9" fillId="36" borderId="21" xfId="0" applyNumberFormat="1" applyFont="1" applyFill="1" applyBorder="1" applyAlignment="1" applyProtection="1">
      <alignment horizontal="left"/>
      <protection/>
    </xf>
    <xf numFmtId="0" fontId="30" fillId="36" borderId="10" xfId="0" applyFont="1" applyFill="1" applyBorder="1" applyAlignment="1">
      <alignment horizontal="center"/>
    </xf>
    <xf numFmtId="0" fontId="3" fillId="0" borderId="0" xfId="59" applyFont="1">
      <alignment/>
      <protection/>
    </xf>
    <xf numFmtId="0" fontId="3" fillId="0" borderId="0" xfId="59" applyFont="1" applyAlignment="1">
      <alignment/>
      <protection/>
    </xf>
    <xf numFmtId="0" fontId="4" fillId="0" borderId="0" xfId="59" applyFont="1" applyAlignment="1">
      <alignment/>
      <protection/>
    </xf>
    <xf numFmtId="0" fontId="4" fillId="0" borderId="0" xfId="59" applyFont="1" applyBorder="1" applyAlignment="1">
      <alignment/>
      <protection/>
    </xf>
    <xf numFmtId="0" fontId="3" fillId="0" borderId="0" xfId="59" applyFont="1" applyFill="1" applyBorder="1">
      <alignment/>
      <protection/>
    </xf>
    <xf numFmtId="0" fontId="4" fillId="0" borderId="13" xfId="59" applyFont="1" applyBorder="1" applyAlignment="1">
      <alignment horizontal="center" vertical="center"/>
      <protection/>
    </xf>
    <xf numFmtId="0" fontId="4" fillId="0" borderId="0" xfId="59" applyFont="1">
      <alignment/>
      <protection/>
    </xf>
    <xf numFmtId="0" fontId="8" fillId="0" borderId="11" xfId="59" applyFont="1" applyBorder="1" applyAlignment="1">
      <alignment horizontal="center"/>
      <protection/>
    </xf>
    <xf numFmtId="0" fontId="10" fillId="0" borderId="15" xfId="59" applyNumberFormat="1" applyFont="1" applyFill="1" applyBorder="1" applyAlignment="1" applyProtection="1">
      <alignment horizontal="center"/>
      <protection/>
    </xf>
    <xf numFmtId="0" fontId="10" fillId="0" borderId="15" xfId="59" applyNumberFormat="1" applyFont="1" applyFill="1" applyBorder="1" applyAlignment="1" applyProtection="1">
      <alignment horizontal="left"/>
      <protection/>
    </xf>
    <xf numFmtId="0" fontId="9" fillId="0" borderId="20" xfId="59" applyNumberFormat="1" applyFont="1" applyFill="1" applyBorder="1" applyAlignment="1" applyProtection="1">
      <alignment horizontal="left"/>
      <protection/>
    </xf>
    <xf numFmtId="14" fontId="8" fillId="0" borderId="20" xfId="59" applyNumberFormat="1" applyFont="1" applyFill="1" applyBorder="1" applyAlignment="1">
      <alignment horizontal="center"/>
      <protection/>
    </xf>
    <xf numFmtId="0" fontId="30" fillId="0" borderId="11" xfId="59" applyFont="1" applyBorder="1" applyAlignment="1">
      <alignment horizontal="center"/>
      <protection/>
    </xf>
    <xf numFmtId="0" fontId="8" fillId="0" borderId="10" xfId="59" applyFont="1" applyBorder="1" applyAlignment="1">
      <alignment horizontal="center"/>
      <protection/>
    </xf>
    <xf numFmtId="0" fontId="10" fillId="0" borderId="17" xfId="59" applyNumberFormat="1" applyFont="1" applyFill="1" applyBorder="1" applyAlignment="1" applyProtection="1">
      <alignment horizontal="center"/>
      <protection/>
    </xf>
    <xf numFmtId="0" fontId="10" fillId="0" borderId="17" xfId="59" applyNumberFormat="1" applyFont="1" applyFill="1" applyBorder="1" applyAlignment="1" applyProtection="1">
      <alignment horizontal="left"/>
      <protection/>
    </xf>
    <xf numFmtId="0" fontId="9" fillId="0" borderId="21" xfId="59" applyNumberFormat="1" applyFont="1" applyFill="1" applyBorder="1" applyAlignment="1" applyProtection="1">
      <alignment horizontal="left"/>
      <protection/>
    </xf>
    <xf numFmtId="14" fontId="8" fillId="0" borderId="21" xfId="59" applyNumberFormat="1" applyFont="1" applyFill="1" applyBorder="1" applyAlignment="1">
      <alignment horizontal="center"/>
      <protection/>
    </xf>
    <xf numFmtId="0" fontId="30" fillId="0" borderId="10" xfId="59" applyFont="1" applyBorder="1" applyAlignment="1">
      <alignment horizontal="center"/>
      <protection/>
    </xf>
    <xf numFmtId="0" fontId="8" fillId="0" borderId="12" xfId="59" applyFont="1" applyBorder="1" applyAlignment="1">
      <alignment horizontal="center"/>
      <protection/>
    </xf>
    <xf numFmtId="0" fontId="10" fillId="0" borderId="19" xfId="59" applyNumberFormat="1" applyFont="1" applyFill="1" applyBorder="1" applyAlignment="1" applyProtection="1">
      <alignment horizontal="center"/>
      <protection/>
    </xf>
    <xf numFmtId="0" fontId="9" fillId="0" borderId="22" xfId="59" applyNumberFormat="1" applyFont="1" applyFill="1" applyBorder="1" applyAlignment="1" applyProtection="1">
      <alignment horizontal="left"/>
      <protection/>
    </xf>
    <xf numFmtId="0" fontId="30" fillId="0" borderId="12" xfId="59" applyFont="1" applyBorder="1" applyAlignment="1">
      <alignment horizontal="center"/>
      <protection/>
    </xf>
    <xf numFmtId="0" fontId="28" fillId="0" borderId="0" xfId="59" applyFont="1" applyBorder="1" applyAlignment="1">
      <alignment horizontal="center"/>
      <protection/>
    </xf>
    <xf numFmtId="0" fontId="28" fillId="0" borderId="0" xfId="59" applyFont="1">
      <alignment/>
      <protection/>
    </xf>
    <xf numFmtId="14" fontId="28" fillId="0" borderId="0" xfId="59" applyNumberFormat="1" applyFont="1" applyFill="1" applyBorder="1" applyAlignment="1">
      <alignment horizontal="center"/>
      <protection/>
    </xf>
    <xf numFmtId="0" fontId="28" fillId="0" borderId="0" xfId="59" applyFont="1" applyBorder="1">
      <alignment/>
      <protection/>
    </xf>
    <xf numFmtId="0" fontId="27" fillId="0" borderId="0" xfId="59" applyFont="1" applyBorder="1" applyAlignment="1">
      <alignment horizontal="left"/>
      <protection/>
    </xf>
    <xf numFmtId="0" fontId="4" fillId="0" borderId="0" xfId="65" applyFont="1">
      <alignment/>
      <protection/>
    </xf>
    <xf numFmtId="0" fontId="27" fillId="0" borderId="0" xfId="59" applyFont="1" applyAlignment="1">
      <alignment/>
      <protection/>
    </xf>
    <xf numFmtId="14" fontId="27" fillId="0" borderId="0" xfId="59" applyNumberFormat="1" applyFont="1" applyBorder="1" applyAlignment="1">
      <alignment/>
      <protection/>
    </xf>
    <xf numFmtId="0" fontId="5" fillId="0" borderId="0" xfId="65" applyFont="1">
      <alignment/>
      <protection/>
    </xf>
    <xf numFmtId="0" fontId="5" fillId="0" borderId="0" xfId="59" applyFont="1" applyAlignment="1">
      <alignment/>
      <protection/>
    </xf>
    <xf numFmtId="0" fontId="4" fillId="0" borderId="13" xfId="59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20" xfId="59" applyFont="1" applyBorder="1">
      <alignment/>
      <protection/>
    </xf>
    <xf numFmtId="0" fontId="3" fillId="0" borderId="21" xfId="59" applyFont="1" applyBorder="1">
      <alignment/>
      <protection/>
    </xf>
    <xf numFmtId="0" fontId="3" fillId="0" borderId="22" xfId="59" applyFont="1" applyBorder="1">
      <alignment/>
      <protection/>
    </xf>
    <xf numFmtId="0" fontId="28" fillId="0" borderId="26" xfId="59" applyFont="1" applyBorder="1" applyAlignment="1">
      <alignment horizontal="center"/>
      <protection/>
    </xf>
    <xf numFmtId="0" fontId="16" fillId="0" borderId="20" xfId="0" applyNumberFormat="1" applyFont="1" applyFill="1" applyBorder="1" applyAlignment="1" applyProtection="1">
      <alignment horizontal="left" vertical="center"/>
      <protection/>
    </xf>
    <xf numFmtId="0" fontId="16" fillId="0" borderId="21" xfId="0" applyNumberFormat="1" applyFont="1" applyFill="1" applyBorder="1" applyAlignment="1" applyProtection="1">
      <alignment horizontal="left" vertical="center"/>
      <protection/>
    </xf>
    <xf numFmtId="0" fontId="16" fillId="0" borderId="21" xfId="0" applyNumberFormat="1" applyFont="1" applyFill="1" applyBorder="1" applyAlignment="1" applyProtection="1">
      <alignment horizontal="left" vertical="center" wrapText="1"/>
      <protection/>
    </xf>
    <xf numFmtId="0" fontId="16" fillId="0" borderId="22" xfId="0" applyNumberFormat="1" applyFont="1" applyFill="1" applyBorder="1" applyAlignment="1" applyProtection="1">
      <alignment horizontal="left" vertical="center"/>
      <protection/>
    </xf>
    <xf numFmtId="0" fontId="6" fillId="0" borderId="21" xfId="66" applyFont="1" applyFill="1" applyBorder="1" applyAlignment="1">
      <alignment horizontal="left"/>
      <protection/>
    </xf>
    <xf numFmtId="0" fontId="10" fillId="37" borderId="17" xfId="0" applyNumberFormat="1" applyFont="1" applyFill="1" applyBorder="1" applyAlignment="1" applyProtection="1">
      <alignment horizontal="center"/>
      <protection/>
    </xf>
    <xf numFmtId="0" fontId="10" fillId="37" borderId="17" xfId="0" applyNumberFormat="1" applyFont="1" applyFill="1" applyBorder="1" applyAlignment="1" applyProtection="1">
      <alignment horizontal="left"/>
      <protection/>
    </xf>
    <xf numFmtId="0" fontId="9" fillId="37" borderId="21" xfId="0" applyNumberFormat="1" applyFont="1" applyFill="1" applyBorder="1" applyAlignment="1" applyProtection="1">
      <alignment horizontal="left"/>
      <protection/>
    </xf>
    <xf numFmtId="14" fontId="10" fillId="37" borderId="10" xfId="0" applyNumberFormat="1" applyFont="1" applyFill="1" applyBorder="1" applyAlignment="1" applyProtection="1">
      <alignment horizontal="center"/>
      <protection/>
    </xf>
    <xf numFmtId="14" fontId="8" fillId="37" borderId="21" xfId="0" applyNumberFormat="1" applyFont="1" applyFill="1" applyBorder="1" applyAlignment="1">
      <alignment horizontal="center"/>
    </xf>
    <xf numFmtId="0" fontId="3" fillId="37" borderId="0" xfId="0" applyFont="1" applyFill="1" applyAlignment="1">
      <alignment/>
    </xf>
    <xf numFmtId="0" fontId="34" fillId="0" borderId="13" xfId="0" applyFont="1" applyBorder="1" applyAlignment="1">
      <alignment/>
    </xf>
    <xf numFmtId="0" fontId="34" fillId="0" borderId="13" xfId="0" applyFont="1" applyBorder="1" applyAlignment="1">
      <alignment horizontal="center"/>
    </xf>
    <xf numFmtId="10" fontId="34" fillId="0" borderId="13" xfId="0" applyNumberFormat="1" applyFont="1" applyBorder="1" applyAlignment="1">
      <alignment/>
    </xf>
    <xf numFmtId="0" fontId="34" fillId="0" borderId="13" xfId="59" applyFont="1" applyBorder="1">
      <alignment/>
      <protection/>
    </xf>
    <xf numFmtId="0" fontId="34" fillId="0" borderId="13" xfId="59" applyFont="1" applyBorder="1" applyAlignment="1">
      <alignment horizontal="center"/>
      <protection/>
    </xf>
    <xf numFmtId="10" fontId="34" fillId="0" borderId="13" xfId="59" applyNumberFormat="1" applyFont="1" applyBorder="1">
      <alignment/>
      <protection/>
    </xf>
    <xf numFmtId="14" fontId="35" fillId="0" borderId="11" xfId="0" applyNumberFormat="1" applyFont="1" applyFill="1" applyBorder="1" applyAlignment="1" applyProtection="1">
      <alignment horizontal="center"/>
      <protection/>
    </xf>
    <xf numFmtId="14" fontId="35" fillId="0" borderId="10" xfId="0" applyNumberFormat="1" applyFont="1" applyFill="1" applyBorder="1" applyAlignment="1" applyProtection="1">
      <alignment horizontal="center"/>
      <protection/>
    </xf>
    <xf numFmtId="14" fontId="35" fillId="0" borderId="12" xfId="0" applyNumberFormat="1" applyFont="1" applyFill="1" applyBorder="1" applyAlignment="1" applyProtection="1">
      <alignment horizontal="center"/>
      <protection/>
    </xf>
    <xf numFmtId="10" fontId="28" fillId="0" borderId="13" xfId="0" applyNumberFormat="1" applyFont="1" applyBorder="1" applyAlignment="1">
      <alignment/>
    </xf>
    <xf numFmtId="0" fontId="36" fillId="0" borderId="13" xfId="0" applyFont="1" applyBorder="1" applyAlignment="1">
      <alignment horizontal="center"/>
    </xf>
    <xf numFmtId="14" fontId="29" fillId="0" borderId="11" xfId="59" applyNumberFormat="1" applyFont="1" applyFill="1" applyBorder="1" applyAlignment="1" applyProtection="1">
      <alignment horizontal="center"/>
      <protection/>
    </xf>
    <xf numFmtId="14" fontId="29" fillId="0" borderId="10" xfId="59" applyNumberFormat="1" applyFont="1" applyFill="1" applyBorder="1" applyAlignment="1" applyProtection="1">
      <alignment horizontal="center"/>
      <protection/>
    </xf>
    <xf numFmtId="14" fontId="29" fillId="0" borderId="12" xfId="59" applyNumberFormat="1" applyFont="1" applyFill="1" applyBorder="1" applyAlignment="1" applyProtection="1">
      <alignment horizontal="center"/>
      <protection/>
    </xf>
    <xf numFmtId="0" fontId="24" fillId="37" borderId="0" xfId="0" applyFont="1" applyFill="1" applyAlignment="1">
      <alignment/>
    </xf>
    <xf numFmtId="0" fontId="6" fillId="37" borderId="0" xfId="0" applyFont="1" applyFill="1" applyAlignment="1">
      <alignment/>
    </xf>
    <xf numFmtId="10" fontId="21" fillId="37" borderId="0" xfId="0" applyNumberFormat="1" applyFont="1" applyFill="1" applyAlignment="1">
      <alignment horizontal="center"/>
    </xf>
    <xf numFmtId="0" fontId="6" fillId="37" borderId="0" xfId="0" applyFont="1" applyFill="1" applyAlignment="1" quotePrefix="1">
      <alignment horizontal="center"/>
    </xf>
    <xf numFmtId="10" fontId="21" fillId="37" borderId="0" xfId="0" applyNumberFormat="1" applyFont="1" applyFill="1" applyAlignment="1" quotePrefix="1">
      <alignment horizontal="center"/>
    </xf>
    <xf numFmtId="0" fontId="6" fillId="37" borderId="0" xfId="0" applyFont="1" applyFill="1" applyAlignment="1">
      <alignment horizontal="center"/>
    </xf>
    <xf numFmtId="0" fontId="5" fillId="37" borderId="0" xfId="0" applyFont="1" applyFill="1" applyAlignment="1">
      <alignment horizontal="right"/>
    </xf>
    <xf numFmtId="0" fontId="31" fillId="37" borderId="27" xfId="64" applyFont="1" applyFill="1" applyBorder="1" applyAlignment="1">
      <alignment/>
      <protection/>
    </xf>
    <xf numFmtId="0" fontId="26" fillId="37" borderId="0" xfId="0" applyFont="1" applyFill="1" applyAlignment="1">
      <alignment/>
    </xf>
    <xf numFmtId="0" fontId="25" fillId="37" borderId="13" xfId="0" applyFont="1" applyFill="1" applyBorder="1" applyAlignment="1">
      <alignment horizontal="right" vertical="center"/>
    </xf>
    <xf numFmtId="10" fontId="25" fillId="37" borderId="13" xfId="0" applyNumberFormat="1" applyFont="1" applyFill="1" applyBorder="1" applyAlignment="1">
      <alignment horizontal="center" vertical="center"/>
    </xf>
    <xf numFmtId="0" fontId="25" fillId="37" borderId="13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vertical="center"/>
    </xf>
    <xf numFmtId="0" fontId="6" fillId="37" borderId="10" xfId="0" applyFont="1" applyFill="1" applyBorder="1" applyAlignment="1">
      <alignment horizontal="right" vertical="center"/>
    </xf>
    <xf numFmtId="10" fontId="21" fillId="37" borderId="10" xfId="0" applyNumberFormat="1" applyFont="1" applyFill="1" applyBorder="1" applyAlignment="1">
      <alignment horizontal="right" vertical="center"/>
    </xf>
    <xf numFmtId="10" fontId="22" fillId="37" borderId="10" xfId="0" applyNumberFormat="1" applyFont="1" applyFill="1" applyBorder="1" applyAlignment="1">
      <alignment vertical="center"/>
    </xf>
    <xf numFmtId="0" fontId="6" fillId="37" borderId="28" xfId="0" applyFont="1" applyFill="1" applyBorder="1" applyAlignment="1">
      <alignment vertical="center"/>
    </xf>
    <xf numFmtId="0" fontId="6" fillId="37" borderId="28" xfId="0" applyFont="1" applyFill="1" applyBorder="1" applyAlignment="1">
      <alignment horizontal="right" vertical="center"/>
    </xf>
    <xf numFmtId="10" fontId="21" fillId="37" borderId="28" xfId="0" applyNumberFormat="1" applyFont="1" applyFill="1" applyBorder="1" applyAlignment="1">
      <alignment horizontal="right" vertical="center"/>
    </xf>
    <xf numFmtId="10" fontId="22" fillId="37" borderId="28" xfId="0" applyNumberFormat="1" applyFont="1" applyFill="1" applyBorder="1" applyAlignment="1">
      <alignment vertical="center"/>
    </xf>
    <xf numFmtId="0" fontId="5" fillId="37" borderId="13" xfId="0" applyFont="1" applyFill="1" applyBorder="1" applyAlignment="1">
      <alignment vertical="center"/>
    </xf>
    <xf numFmtId="0" fontId="6" fillId="37" borderId="13" xfId="0" applyFont="1" applyFill="1" applyBorder="1" applyAlignment="1">
      <alignment horizontal="right" vertical="center"/>
    </xf>
    <xf numFmtId="10" fontId="21" fillId="37" borderId="13" xfId="0" applyNumberFormat="1" applyFont="1" applyFill="1" applyBorder="1" applyAlignment="1">
      <alignment horizontal="right" vertical="center"/>
    </xf>
    <xf numFmtId="10" fontId="22" fillId="37" borderId="13" xfId="0" applyNumberFormat="1" applyFont="1" applyFill="1" applyBorder="1" applyAlignment="1">
      <alignment vertical="center"/>
    </xf>
    <xf numFmtId="0" fontId="6" fillId="37" borderId="0" xfId="0" applyFont="1" applyFill="1" applyAlignment="1">
      <alignment horizontal="right"/>
    </xf>
    <xf numFmtId="10" fontId="22" fillId="37" borderId="0" xfId="0" applyNumberFormat="1" applyFont="1" applyFill="1" applyAlignment="1">
      <alignment/>
    </xf>
    <xf numFmtId="0" fontId="33" fillId="37" borderId="0" xfId="64" applyFont="1" applyFill="1">
      <alignment/>
      <protection/>
    </xf>
    <xf numFmtId="0" fontId="27" fillId="37" borderId="0" xfId="64" applyFont="1" applyFill="1" applyAlignment="1">
      <alignment/>
      <protection/>
    </xf>
    <xf numFmtId="0" fontId="27" fillId="37" borderId="0" xfId="64" applyFont="1" applyFill="1" applyAlignment="1">
      <alignment horizontal="center"/>
      <protection/>
    </xf>
    <xf numFmtId="0" fontId="5" fillId="37" borderId="0" xfId="64" applyFont="1" applyFill="1">
      <alignment/>
      <protection/>
    </xf>
    <xf numFmtId="14" fontId="15" fillId="0" borderId="10" xfId="59" applyNumberFormat="1" applyFont="1" applyFill="1" applyBorder="1" applyAlignment="1" applyProtection="1">
      <alignment horizontal="left" vertical="center" wrapText="1"/>
      <protection/>
    </xf>
    <xf numFmtId="0" fontId="3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5" fillId="0" borderId="17" xfId="59" applyNumberFormat="1" applyFont="1" applyFill="1" applyBorder="1" applyAlignment="1" applyProtection="1">
      <alignment horizontal="left" vertical="center" wrapText="1"/>
      <protection/>
    </xf>
    <xf numFmtId="0" fontId="6" fillId="0" borderId="0" xfId="66" applyFont="1" applyFill="1" applyBorder="1" applyAlignment="1">
      <alignment horizontal="left"/>
      <protection/>
    </xf>
    <xf numFmtId="0" fontId="30" fillId="37" borderId="10" xfId="0" applyFont="1" applyFill="1" applyBorder="1" applyAlignment="1">
      <alignment horizontal="center"/>
    </xf>
    <xf numFmtId="0" fontId="10" fillId="0" borderId="10" xfId="59" applyNumberFormat="1" applyFont="1" applyFill="1" applyBorder="1" applyAlignment="1" applyProtection="1">
      <alignment horizontal="center"/>
      <protection/>
    </xf>
    <xf numFmtId="0" fontId="10" fillId="0" borderId="10" xfId="59" applyNumberFormat="1" applyFont="1" applyFill="1" applyBorder="1" applyAlignment="1" applyProtection="1">
      <alignment horizontal="left"/>
      <protection/>
    </xf>
    <xf numFmtId="0" fontId="9" fillId="0" borderId="10" xfId="59" applyNumberFormat="1" applyFont="1" applyFill="1" applyBorder="1" applyAlignment="1" applyProtection="1">
      <alignment horizontal="left"/>
      <protection/>
    </xf>
    <xf numFmtId="14" fontId="10" fillId="0" borderId="10" xfId="59" applyNumberFormat="1" applyFont="1" applyFill="1" applyBorder="1" applyAlignment="1" applyProtection="1">
      <alignment horizontal="center"/>
      <protection/>
    </xf>
    <xf numFmtId="14" fontId="8" fillId="0" borderId="16" xfId="59" applyNumberFormat="1" applyFont="1" applyFill="1" applyBorder="1" applyAlignment="1">
      <alignment horizontal="center"/>
      <protection/>
    </xf>
    <xf numFmtId="0" fontId="8" fillId="0" borderId="10" xfId="59" applyFont="1" applyBorder="1" applyAlignment="1">
      <alignment/>
      <protection/>
    </xf>
    <xf numFmtId="0" fontId="28" fillId="0" borderId="10" xfId="59" applyFont="1" applyBorder="1" applyAlignment="1">
      <alignment/>
      <protection/>
    </xf>
    <xf numFmtId="0" fontId="20" fillId="0" borderId="10" xfId="59" applyFont="1" applyBorder="1" applyAlignment="1">
      <alignment wrapText="1"/>
      <protection/>
    </xf>
    <xf numFmtId="14" fontId="35" fillId="0" borderId="10" xfId="59" applyNumberFormat="1" applyFont="1" applyFill="1" applyBorder="1" applyAlignment="1" applyProtection="1">
      <alignment horizontal="center"/>
      <protection/>
    </xf>
    <xf numFmtId="0" fontId="9" fillId="0" borderId="16" xfId="59" applyNumberFormat="1" applyFont="1" applyFill="1" applyBorder="1" applyAlignment="1" applyProtection="1">
      <alignment horizontal="left"/>
      <protection/>
    </xf>
    <xf numFmtId="14" fontId="10" fillId="0" borderId="11" xfId="59" applyNumberFormat="1" applyFont="1" applyFill="1" applyBorder="1" applyAlignment="1" applyProtection="1">
      <alignment horizontal="center"/>
      <protection/>
    </xf>
    <xf numFmtId="0" fontId="28" fillId="0" borderId="20" xfId="59" applyFont="1" applyBorder="1" applyAlignment="1">
      <alignment/>
      <protection/>
    </xf>
    <xf numFmtId="49" fontId="15" fillId="0" borderId="21" xfId="59" applyNumberFormat="1" applyFont="1" applyFill="1" applyBorder="1" applyAlignment="1" applyProtection="1">
      <alignment horizontal="left" vertical="center" wrapText="1"/>
      <protection/>
    </xf>
    <xf numFmtId="0" fontId="0" fillId="0" borderId="21" xfId="59" applyBorder="1">
      <alignment/>
      <protection/>
    </xf>
    <xf numFmtId="0" fontId="0" fillId="0" borderId="21" xfId="59" applyFont="1" applyBorder="1">
      <alignment/>
      <protection/>
    </xf>
    <xf numFmtId="0" fontId="0" fillId="0" borderId="0" xfId="59">
      <alignment/>
      <protection/>
    </xf>
    <xf numFmtId="0" fontId="10" fillId="37" borderId="17" xfId="59" applyNumberFormat="1" applyFont="1" applyFill="1" applyBorder="1" applyAlignment="1" applyProtection="1">
      <alignment horizontal="center"/>
      <protection/>
    </xf>
    <xf numFmtId="0" fontId="10" fillId="37" borderId="17" xfId="59" applyNumberFormat="1" applyFont="1" applyFill="1" applyBorder="1" applyAlignment="1" applyProtection="1">
      <alignment horizontal="left"/>
      <protection/>
    </xf>
    <xf numFmtId="0" fontId="9" fillId="37" borderId="16" xfId="59" applyNumberFormat="1" applyFont="1" applyFill="1" applyBorder="1" applyAlignment="1" applyProtection="1">
      <alignment horizontal="left"/>
      <protection/>
    </xf>
    <xf numFmtId="14" fontId="10" fillId="37" borderId="10" xfId="59" applyNumberFormat="1" applyFont="1" applyFill="1" applyBorder="1" applyAlignment="1" applyProtection="1">
      <alignment horizontal="center"/>
      <protection/>
    </xf>
    <xf numFmtId="14" fontId="8" fillId="37" borderId="21" xfId="59" applyNumberFormat="1" applyFont="1" applyFill="1" applyBorder="1" applyAlignment="1">
      <alignment horizontal="center"/>
      <protection/>
    </xf>
    <xf numFmtId="0" fontId="30" fillId="37" borderId="10" xfId="59" applyFont="1" applyFill="1" applyBorder="1" applyAlignment="1">
      <alignment horizontal="center"/>
      <protection/>
    </xf>
    <xf numFmtId="0" fontId="28" fillId="37" borderId="10" xfId="59" applyFont="1" applyFill="1" applyBorder="1" applyAlignment="1">
      <alignment/>
      <protection/>
    </xf>
    <xf numFmtId="0" fontId="3" fillId="37" borderId="0" xfId="59" applyFont="1" applyFill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9" xfId="0" applyFont="1" applyBorder="1" applyAlignment="1">
      <alignment/>
    </xf>
    <xf numFmtId="0" fontId="4" fillId="0" borderId="0" xfId="64" applyFont="1" applyBorder="1" applyAlignment="1">
      <alignment/>
      <protection/>
    </xf>
    <xf numFmtId="0" fontId="14" fillId="0" borderId="0" xfId="0" applyFont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0" fontId="8" fillId="0" borderId="13" xfId="0" applyNumberFormat="1" applyFont="1" applyBorder="1" applyAlignment="1">
      <alignment horizontal="right"/>
    </xf>
    <xf numFmtId="0" fontId="8" fillId="37" borderId="10" xfId="59" applyFont="1" applyFill="1" applyBorder="1" applyAlignment="1">
      <alignment horizontal="center"/>
      <protection/>
    </xf>
    <xf numFmtId="0" fontId="27" fillId="0" borderId="0" xfId="0" applyFont="1" applyBorder="1" applyAlignment="1">
      <alignment/>
    </xf>
    <xf numFmtId="0" fontId="8" fillId="37" borderId="10" xfId="0" applyFont="1" applyFill="1" applyBorder="1" applyAlignment="1">
      <alignment horizontal="center"/>
    </xf>
    <xf numFmtId="0" fontId="28" fillId="0" borderId="21" xfId="0" applyFont="1" applyBorder="1" applyAlignment="1">
      <alignment/>
    </xf>
    <xf numFmtId="0" fontId="4" fillId="0" borderId="27" xfId="64" applyFont="1" applyBorder="1" applyAlignment="1">
      <alignment/>
      <protection/>
    </xf>
    <xf numFmtId="0" fontId="3" fillId="0" borderId="0" xfId="65" applyFont="1" applyBorder="1" applyAlignment="1">
      <alignment/>
      <protection/>
    </xf>
    <xf numFmtId="0" fontId="30" fillId="37" borderId="11" xfId="0" applyFont="1" applyFill="1" applyBorder="1" applyAlignment="1">
      <alignment horizontal="center"/>
    </xf>
    <xf numFmtId="0" fontId="80" fillId="0" borderId="0" xfId="0" applyFont="1" applyAlignment="1">
      <alignment wrapText="1"/>
    </xf>
    <xf numFmtId="0" fontId="8" fillId="0" borderId="29" xfId="0" applyFont="1" applyBorder="1" applyAlignment="1">
      <alignment/>
    </xf>
    <xf numFmtId="0" fontId="34" fillId="0" borderId="29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left"/>
    </xf>
    <xf numFmtId="0" fontId="28" fillId="0" borderId="29" xfId="0" applyFont="1" applyBorder="1" applyAlignment="1">
      <alignment/>
    </xf>
    <xf numFmtId="0" fontId="3" fillId="36" borderId="0" xfId="0" applyFont="1" applyFill="1" applyAlignment="1">
      <alignment wrapText="1"/>
    </xf>
    <xf numFmtId="14" fontId="35" fillId="37" borderId="10" xfId="0" applyNumberFormat="1" applyFont="1" applyFill="1" applyBorder="1" applyAlignment="1" applyProtection="1">
      <alignment horizontal="center"/>
      <protection/>
    </xf>
    <xf numFmtId="0" fontId="30" fillId="37" borderId="12" xfId="0" applyFont="1" applyFill="1" applyBorder="1" applyAlignment="1">
      <alignment horizontal="center"/>
    </xf>
    <xf numFmtId="0" fontId="0" fillId="37" borderId="0" xfId="59" applyFill="1">
      <alignment/>
      <protection/>
    </xf>
    <xf numFmtId="0" fontId="8" fillId="0" borderId="0" xfId="0" applyFont="1" applyBorder="1" applyAlignment="1">
      <alignment/>
    </xf>
    <xf numFmtId="0" fontId="34" fillId="0" borderId="29" xfId="59" applyFont="1" applyBorder="1" applyAlignment="1">
      <alignment/>
      <protection/>
    </xf>
    <xf numFmtId="1" fontId="35" fillId="33" borderId="10" xfId="0" applyNumberFormat="1" applyFont="1" applyFill="1" applyBorder="1" applyAlignment="1">
      <alignment horizontal="left" vertical="center"/>
    </xf>
    <xf numFmtId="0" fontId="35" fillId="33" borderId="10" xfId="0" applyFont="1" applyFill="1" applyBorder="1" applyAlignment="1">
      <alignment horizontal="center" vertical="center" wrapText="1"/>
    </xf>
    <xf numFmtId="181" fontId="35" fillId="33" borderId="10" xfId="0" applyNumberFormat="1" applyFont="1" applyFill="1" applyBorder="1" applyAlignment="1">
      <alignment vertical="center"/>
    </xf>
    <xf numFmtId="182" fontId="35" fillId="33" borderId="10" xfId="0" applyNumberFormat="1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left" vertical="center"/>
    </xf>
    <xf numFmtId="0" fontId="35" fillId="33" borderId="10" xfId="0" applyNumberFormat="1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vertical="center"/>
    </xf>
    <xf numFmtId="0" fontId="10" fillId="33" borderId="21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vertical="center"/>
    </xf>
    <xf numFmtId="0" fontId="35" fillId="33" borderId="10" xfId="0" applyFont="1" applyFill="1" applyBorder="1" applyAlignment="1">
      <alignment horizontal="left" vertical="center" wrapText="1"/>
    </xf>
    <xf numFmtId="182" fontId="35" fillId="33" borderId="10" xfId="0" applyNumberFormat="1" applyFont="1" applyFill="1" applyBorder="1" applyAlignment="1">
      <alignment horizontal="left" vertical="center"/>
    </xf>
    <xf numFmtId="0" fontId="35" fillId="33" borderId="10" xfId="0" applyFont="1" applyFill="1" applyBorder="1" applyAlignment="1">
      <alignment horizontal="right" vertical="center" wrapText="1"/>
    </xf>
    <xf numFmtId="0" fontId="35" fillId="33" borderId="10" xfId="0" applyFont="1" applyFill="1" applyBorder="1" applyAlignment="1">
      <alignment horizontal="left" vertical="center"/>
    </xf>
    <xf numFmtId="0" fontId="80" fillId="0" borderId="0" xfId="0" applyFont="1" applyAlignment="1">
      <alignment/>
    </xf>
    <xf numFmtId="0" fontId="10" fillId="37" borderId="10" xfId="0" applyNumberFormat="1" applyFont="1" applyFill="1" applyBorder="1" applyAlignment="1" applyProtection="1">
      <alignment horizontal="center"/>
      <protection/>
    </xf>
    <xf numFmtId="0" fontId="10" fillId="0" borderId="16" xfId="0" applyNumberFormat="1" applyFont="1" applyFill="1" applyBorder="1" applyAlignment="1" applyProtection="1">
      <alignment horizontal="left"/>
      <protection/>
    </xf>
    <xf numFmtId="0" fontId="8" fillId="0" borderId="17" xfId="0" applyNumberFormat="1" applyFont="1" applyFill="1" applyBorder="1" applyAlignment="1" applyProtection="1">
      <alignment horizontal="center"/>
      <protection/>
    </xf>
    <xf numFmtId="0" fontId="8" fillId="0" borderId="17" xfId="0" applyNumberFormat="1" applyFont="1" applyFill="1" applyBorder="1" applyAlignment="1" applyProtection="1">
      <alignment horizontal="left"/>
      <protection/>
    </xf>
    <xf numFmtId="0" fontId="7" fillId="0" borderId="21" xfId="0" applyNumberFormat="1" applyFont="1" applyFill="1" applyBorder="1" applyAlignment="1" applyProtection="1">
      <alignment horizontal="left"/>
      <protection/>
    </xf>
    <xf numFmtId="14" fontId="8" fillId="0" borderId="10" xfId="0" applyNumberFormat="1" applyFont="1" applyFill="1" applyBorder="1" applyAlignment="1" applyProtection="1">
      <alignment horizontal="center"/>
      <protection/>
    </xf>
    <xf numFmtId="0" fontId="81" fillId="0" borderId="13" xfId="0" applyFont="1" applyBorder="1" applyAlignment="1">
      <alignment horizontal="center"/>
    </xf>
    <xf numFmtId="0" fontId="81" fillId="0" borderId="13" xfId="0" applyFont="1" applyBorder="1" applyAlignment="1">
      <alignment/>
    </xf>
    <xf numFmtId="0" fontId="81" fillId="37" borderId="13" xfId="0" applyFont="1" applyFill="1" applyBorder="1" applyAlignment="1">
      <alignment/>
    </xf>
    <xf numFmtId="0" fontId="81" fillId="38" borderId="13" xfId="0" applyFont="1" applyFill="1" applyBorder="1" applyAlignment="1">
      <alignment/>
    </xf>
    <xf numFmtId="0" fontId="81" fillId="37" borderId="13" xfId="0" applyFont="1" applyFill="1" applyBorder="1" applyAlignment="1">
      <alignment wrapText="1"/>
    </xf>
    <xf numFmtId="0" fontId="0" fillId="0" borderId="13" xfId="0" applyBorder="1" applyAlignment="1">
      <alignment/>
    </xf>
    <xf numFmtId="0" fontId="18" fillId="0" borderId="13" xfId="0" applyFont="1" applyBorder="1" applyAlignment="1">
      <alignment/>
    </xf>
    <xf numFmtId="0" fontId="18" fillId="0" borderId="0" xfId="0" applyFont="1" applyAlignment="1">
      <alignment/>
    </xf>
    <xf numFmtId="14" fontId="10" fillId="0" borderId="18" xfId="0" applyNumberFormat="1" applyFont="1" applyFill="1" applyBorder="1" applyAlignment="1" applyProtection="1">
      <alignment horizontal="center"/>
      <protection/>
    </xf>
    <xf numFmtId="0" fontId="30" fillId="0" borderId="18" xfId="0" applyFont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27" fillId="37" borderId="0" xfId="64" applyFont="1" applyFill="1" applyAlignment="1">
      <alignment horizontal="center"/>
      <protection/>
    </xf>
    <xf numFmtId="0" fontId="6" fillId="37" borderId="0" xfId="0" applyFont="1" applyFill="1" applyAlignment="1">
      <alignment horizontal="center"/>
    </xf>
    <xf numFmtId="0" fontId="5" fillId="37" borderId="0" xfId="0" applyFont="1" applyFill="1" applyAlignment="1">
      <alignment horizontal="center"/>
    </xf>
    <xf numFmtId="0" fontId="6" fillId="37" borderId="0" xfId="0" applyFont="1" applyFill="1" applyAlignment="1" quotePrefix="1">
      <alignment horizontal="center"/>
    </xf>
    <xf numFmtId="10" fontId="21" fillId="37" borderId="0" xfId="0" applyNumberFormat="1" applyFont="1" applyFill="1" applyAlignment="1" quotePrefix="1">
      <alignment horizontal="center"/>
    </xf>
    <xf numFmtId="0" fontId="31" fillId="37" borderId="27" xfId="64" applyFont="1" applyFill="1" applyBorder="1" applyAlignment="1">
      <alignment horizontal="center"/>
      <protection/>
    </xf>
    <xf numFmtId="0" fontId="25" fillId="37" borderId="25" xfId="0" applyFont="1" applyFill="1" applyBorder="1" applyAlignment="1">
      <alignment horizontal="center" vertical="center" wrapText="1"/>
    </xf>
    <xf numFmtId="0" fontId="25" fillId="37" borderId="30" xfId="0" applyFont="1" applyFill="1" applyBorder="1" applyAlignment="1">
      <alignment horizontal="center" vertical="center"/>
    </xf>
    <xf numFmtId="0" fontId="25" fillId="37" borderId="31" xfId="0" applyFont="1" applyFill="1" applyBorder="1" applyAlignment="1">
      <alignment horizontal="center" vertical="center"/>
    </xf>
    <xf numFmtId="0" fontId="25" fillId="37" borderId="32" xfId="0" applyFont="1" applyFill="1" applyBorder="1" applyAlignment="1">
      <alignment horizontal="center" vertical="center"/>
    </xf>
    <xf numFmtId="0" fontId="25" fillId="37" borderId="33" xfId="0" applyFont="1" applyFill="1" applyBorder="1" applyAlignment="1">
      <alignment horizontal="center" vertical="center"/>
    </xf>
    <xf numFmtId="10" fontId="25" fillId="37" borderId="25" xfId="0" applyNumberFormat="1" applyFont="1" applyFill="1" applyBorder="1" applyAlignment="1">
      <alignment horizontal="center" vertical="center"/>
    </xf>
    <xf numFmtId="10" fontId="25" fillId="37" borderId="30" xfId="0" applyNumberFormat="1" applyFont="1" applyFill="1" applyBorder="1" applyAlignment="1">
      <alignment horizontal="center" vertical="center"/>
    </xf>
    <xf numFmtId="10" fontId="25" fillId="37" borderId="31" xfId="0" applyNumberFormat="1" applyFont="1" applyFill="1" applyBorder="1" applyAlignment="1">
      <alignment horizontal="center" vertical="center"/>
    </xf>
    <xf numFmtId="0" fontId="27" fillId="37" borderId="0" xfId="0" applyFont="1" applyFill="1" applyAlignment="1">
      <alignment horizontal="center"/>
    </xf>
    <xf numFmtId="0" fontId="3" fillId="37" borderId="0" xfId="64" applyFont="1" applyFill="1" applyBorder="1" applyAlignment="1">
      <alignment horizontal="center"/>
      <protection/>
    </xf>
    <xf numFmtId="0" fontId="31" fillId="37" borderId="0" xfId="64" applyFont="1" applyFill="1" applyAlignment="1">
      <alignment horizontal="center"/>
      <protection/>
    </xf>
    <xf numFmtId="0" fontId="3" fillId="0" borderId="0" xfId="64" applyFont="1" applyBorder="1" applyAlignment="1">
      <alignment horizont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0" fontId="3" fillId="0" borderId="0" xfId="64" applyFont="1" applyBorder="1" applyAlignment="1">
      <alignment horizontal="right"/>
      <protection/>
    </xf>
    <xf numFmtId="0" fontId="4" fillId="0" borderId="0" xfId="64" applyFont="1" applyBorder="1" applyAlignment="1">
      <alignment horizontal="center"/>
      <protection/>
    </xf>
    <xf numFmtId="0" fontId="27" fillId="0" borderId="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/>
    </xf>
    <xf numFmtId="0" fontId="34" fillId="0" borderId="32" xfId="59" applyFont="1" applyBorder="1" applyAlignment="1">
      <alignment horizontal="center"/>
      <protection/>
    </xf>
    <xf numFmtId="0" fontId="34" fillId="0" borderId="33" xfId="59" applyFont="1" applyBorder="1" applyAlignment="1">
      <alignment horizontal="center"/>
      <protection/>
    </xf>
    <xf numFmtId="0" fontId="3" fillId="0" borderId="0" xfId="59" applyFont="1" applyAlignment="1">
      <alignment horizontal="center"/>
      <protection/>
    </xf>
    <xf numFmtId="0" fontId="4" fillId="0" borderId="0" xfId="59" applyFont="1" applyAlignment="1">
      <alignment horizontal="center"/>
      <protection/>
    </xf>
    <xf numFmtId="0" fontId="4" fillId="0" borderId="13" xfId="59" applyFont="1" applyBorder="1" applyAlignment="1">
      <alignment horizontal="center" vertical="center"/>
      <protection/>
    </xf>
    <xf numFmtId="0" fontId="18" fillId="0" borderId="13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25" xfId="0" applyFont="1" applyBorder="1" applyAlignment="1">
      <alignment/>
    </xf>
    <xf numFmtId="0" fontId="18" fillId="0" borderId="31" xfId="0" applyFont="1" applyBorder="1" applyAlignment="1">
      <alignment/>
    </xf>
    <xf numFmtId="0" fontId="57" fillId="0" borderId="11" xfId="0" applyFont="1" applyBorder="1" applyAlignment="1">
      <alignment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wrapText="1"/>
    </xf>
    <xf numFmtId="0" fontId="57" fillId="0" borderId="12" xfId="0" applyFont="1" applyBorder="1" applyAlignment="1">
      <alignment/>
    </xf>
    <xf numFmtId="0" fontId="28" fillId="0" borderId="13" xfId="0" applyFont="1" applyBorder="1" applyAlignment="1">
      <alignment wrapText="1"/>
    </xf>
    <xf numFmtId="0" fontId="10" fillId="0" borderId="17" xfId="0" applyNumberFormat="1" applyFont="1" applyFill="1" applyBorder="1" applyAlignment="1" applyProtection="1">
      <alignment horizontal="left" wrapText="1"/>
      <protection/>
    </xf>
    <xf numFmtId="0" fontId="57" fillId="37" borderId="10" xfId="0" applyFont="1" applyFill="1" applyBorder="1" applyAlignment="1">
      <alignment/>
    </xf>
    <xf numFmtId="0" fontId="10" fillId="0" borderId="15" xfId="0" applyNumberFormat="1" applyFont="1" applyFill="1" applyBorder="1" applyAlignment="1" applyProtection="1">
      <alignment horizontal="left" wrapText="1"/>
      <protection/>
    </xf>
    <xf numFmtId="0" fontId="10" fillId="0" borderId="19" xfId="0" applyNumberFormat="1" applyFont="1" applyFill="1" applyBorder="1" applyAlignment="1" applyProtection="1">
      <alignment horizontal="left" wrapText="1"/>
      <protection/>
    </xf>
    <xf numFmtId="0" fontId="57" fillId="0" borderId="22" xfId="0" applyFont="1" applyBorder="1" applyAlignment="1">
      <alignment wrapText="1"/>
    </xf>
    <xf numFmtId="0" fontId="57" fillId="0" borderId="11" xfId="0" applyFont="1" applyBorder="1" applyAlignment="1">
      <alignment wrapText="1"/>
    </xf>
    <xf numFmtId="0" fontId="57" fillId="37" borderId="10" xfId="0" applyFont="1" applyFill="1" applyBorder="1" applyAlignment="1">
      <alignment wrapText="1"/>
    </xf>
    <xf numFmtId="0" fontId="57" fillId="0" borderId="12" xfId="0" applyFont="1" applyBorder="1" applyAlignment="1">
      <alignment wrapText="1"/>
    </xf>
    <xf numFmtId="0" fontId="57" fillId="0" borderId="20" xfId="0" applyFont="1" applyBorder="1" applyAlignment="1">
      <alignment/>
    </xf>
    <xf numFmtId="0" fontId="57" fillId="0" borderId="21" xfId="0" applyFont="1" applyBorder="1" applyAlignment="1">
      <alignment/>
    </xf>
    <xf numFmtId="0" fontId="57" fillId="0" borderId="21" xfId="0" applyFont="1" applyBorder="1" applyAlignment="1">
      <alignment wrapText="1"/>
    </xf>
    <xf numFmtId="0" fontId="57" fillId="0" borderId="22" xfId="0" applyFont="1" applyBorder="1" applyAlignment="1">
      <alignment/>
    </xf>
    <xf numFmtId="0" fontId="10" fillId="36" borderId="17" xfId="0" applyNumberFormat="1" applyFont="1" applyFill="1" applyBorder="1" applyAlignment="1" applyProtection="1">
      <alignment horizontal="left" wrapText="1"/>
      <protection/>
    </xf>
    <xf numFmtId="0" fontId="57" fillId="33" borderId="20" xfId="0" applyFont="1" applyFill="1" applyBorder="1" applyAlignment="1">
      <alignment/>
    </xf>
    <xf numFmtId="0" fontId="57" fillId="0" borderId="20" xfId="0" applyFont="1" applyFill="1" applyBorder="1" applyAlignment="1">
      <alignment horizontal="left"/>
    </xf>
    <xf numFmtId="0" fontId="57" fillId="0" borderId="21" xfId="0" applyFont="1" applyFill="1" applyBorder="1" applyAlignment="1">
      <alignment horizontal="left"/>
    </xf>
    <xf numFmtId="0" fontId="57" fillId="0" borderId="21" xfId="0" applyFont="1" applyFill="1" applyBorder="1" applyAlignment="1">
      <alignment horizontal="left" wrapText="1"/>
    </xf>
    <xf numFmtId="0" fontId="58" fillId="0" borderId="10" xfId="0" applyFont="1" applyBorder="1" applyAlignment="1">
      <alignment/>
    </xf>
    <xf numFmtId="14" fontId="8" fillId="0" borderId="10" xfId="59" applyNumberFormat="1" applyFont="1" applyFill="1" applyBorder="1" applyAlignment="1">
      <alignment horizontal="center"/>
      <protection/>
    </xf>
    <xf numFmtId="14" fontId="8" fillId="0" borderId="12" xfId="59" applyNumberFormat="1" applyFont="1" applyFill="1" applyBorder="1" applyAlignment="1">
      <alignment horizontal="center"/>
      <protection/>
    </xf>
    <xf numFmtId="0" fontId="10" fillId="0" borderId="15" xfId="59" applyNumberFormat="1" applyFont="1" applyFill="1" applyBorder="1" applyAlignment="1" applyProtection="1">
      <alignment horizontal="left" wrapText="1"/>
      <protection/>
    </xf>
    <xf numFmtId="0" fontId="10" fillId="0" borderId="17" xfId="59" applyNumberFormat="1" applyFont="1" applyFill="1" applyBorder="1" applyAlignment="1" applyProtection="1">
      <alignment horizontal="left" wrapText="1"/>
      <protection/>
    </xf>
    <xf numFmtId="0" fontId="10" fillId="0" borderId="19" xfId="59" applyNumberFormat="1" applyFont="1" applyFill="1" applyBorder="1" applyAlignment="1" applyProtection="1">
      <alignment horizontal="left" wrapText="1"/>
      <protection/>
    </xf>
    <xf numFmtId="0" fontId="10" fillId="34" borderId="17" xfId="0" applyNumberFormat="1" applyFont="1" applyFill="1" applyBorder="1" applyAlignment="1" applyProtection="1">
      <alignment horizontal="left" wrapText="1"/>
      <protection/>
    </xf>
    <xf numFmtId="0" fontId="57" fillId="0" borderId="20" xfId="66" applyFont="1" applyFill="1" applyBorder="1" applyAlignment="1">
      <alignment horizontal="left"/>
      <protection/>
    </xf>
    <xf numFmtId="0" fontId="57" fillId="0" borderId="21" xfId="66" applyFont="1" applyFill="1" applyBorder="1" applyAlignment="1">
      <alignment horizontal="left"/>
      <protection/>
    </xf>
    <xf numFmtId="0" fontId="59" fillId="0" borderId="21" xfId="0" applyFont="1" applyFill="1" applyBorder="1" applyAlignment="1">
      <alignment/>
    </xf>
    <xf numFmtId="0" fontId="57" fillId="0" borderId="12" xfId="0" applyFont="1" applyBorder="1" applyAlignment="1">
      <alignment/>
    </xf>
    <xf numFmtId="14" fontId="8" fillId="0" borderId="25" xfId="0" applyNumberFormat="1" applyFont="1" applyFill="1" applyBorder="1" applyAlignment="1">
      <alignment horizontal="center"/>
    </xf>
    <xf numFmtId="14" fontId="8" fillId="0" borderId="35" xfId="0" applyNumberFormat="1" applyFont="1" applyFill="1" applyBorder="1" applyAlignment="1">
      <alignment horizontal="center"/>
    </xf>
    <xf numFmtId="0" fontId="60" fillId="0" borderId="20" xfId="0" applyFont="1" applyBorder="1" applyAlignment="1">
      <alignment wrapText="1"/>
    </xf>
    <xf numFmtId="0" fontId="60" fillId="0" borderId="21" xfId="0" applyFont="1" applyBorder="1" applyAlignment="1">
      <alignment wrapText="1"/>
    </xf>
    <xf numFmtId="0" fontId="60" fillId="0" borderId="22" xfId="0" applyFont="1" applyBorder="1" applyAlignment="1">
      <alignment wrapText="1"/>
    </xf>
    <xf numFmtId="0" fontId="10" fillId="37" borderId="17" xfId="0" applyNumberFormat="1" applyFont="1" applyFill="1" applyBorder="1" applyAlignment="1" applyProtection="1">
      <alignment horizontal="left" wrapText="1"/>
      <protection/>
    </xf>
    <xf numFmtId="0" fontId="10" fillId="0" borderId="36" xfId="0" applyNumberFormat="1" applyFont="1" applyFill="1" applyBorder="1" applyAlignment="1" applyProtection="1">
      <alignment horizontal="left" wrapText="1"/>
      <protection/>
    </xf>
    <xf numFmtId="0" fontId="61" fillId="0" borderId="10" xfId="0" applyFont="1" applyBorder="1" applyAlignment="1">
      <alignment/>
    </xf>
    <xf numFmtId="0" fontId="35" fillId="0" borderId="15" xfId="0" applyNumberFormat="1" applyFont="1" applyFill="1" applyBorder="1" applyAlignment="1" applyProtection="1">
      <alignment horizontal="left" wrapText="1"/>
      <protection/>
    </xf>
    <xf numFmtId="0" fontId="62" fillId="0" borderId="20" xfId="0" applyNumberFormat="1" applyFont="1" applyFill="1" applyBorder="1" applyAlignment="1" applyProtection="1">
      <alignment horizontal="left"/>
      <protection/>
    </xf>
    <xf numFmtId="0" fontId="35" fillId="0" borderId="17" xfId="0" applyNumberFormat="1" applyFont="1" applyFill="1" applyBorder="1" applyAlignment="1" applyProtection="1">
      <alignment horizontal="left" wrapText="1"/>
      <protection/>
    </xf>
    <xf numFmtId="0" fontId="62" fillId="0" borderId="21" xfId="0" applyNumberFormat="1" applyFont="1" applyFill="1" applyBorder="1" applyAlignment="1" applyProtection="1">
      <alignment horizontal="left"/>
      <protection/>
    </xf>
    <xf numFmtId="0" fontId="35" fillId="0" borderId="19" xfId="0" applyNumberFormat="1" applyFont="1" applyFill="1" applyBorder="1" applyAlignment="1" applyProtection="1">
      <alignment horizontal="left" wrapText="1"/>
      <protection/>
    </xf>
    <xf numFmtId="0" fontId="62" fillId="0" borderId="22" xfId="0" applyNumberFormat="1" applyFont="1" applyFill="1" applyBorder="1" applyAlignment="1" applyProtection="1">
      <alignment horizontal="left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3" xfId="60"/>
    <cellStyle name="Normal 6" xfId="61"/>
    <cellStyle name="Normal 8" xfId="62"/>
    <cellStyle name="Normal 9" xfId="63"/>
    <cellStyle name="Normal_MauDanhGiaRenLuyenVaHDan" xfId="64"/>
    <cellStyle name="Normal_MauDanhGiaRenLuyenVaHDan 2" xfId="65"/>
    <cellStyle name="Normal_Sheet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41"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color indexed="9"/>
      </font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color indexed="9"/>
      </font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0</xdr:row>
      <xdr:rowOff>47625</xdr:rowOff>
    </xdr:from>
    <xdr:to>
      <xdr:col>16</xdr:col>
      <xdr:colOff>523875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9020175" y="47625"/>
          <a:ext cx="4381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04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" name="Line 1133"/>
        <xdr:cNvSpPr>
          <a:spLocks/>
        </xdr:cNvSpPr>
      </xdr:nvSpPr>
      <xdr:spPr>
        <a:xfrm>
          <a:off x="542925" y="58102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3</xdr:row>
      <xdr:rowOff>9525</xdr:rowOff>
    </xdr:from>
    <xdr:to>
      <xdr:col>9</xdr:col>
      <xdr:colOff>295275</xdr:colOff>
      <xdr:row>3</xdr:row>
      <xdr:rowOff>9525</xdr:rowOff>
    </xdr:to>
    <xdr:sp>
      <xdr:nvSpPr>
        <xdr:cNvPr id="2" name="Line 1134"/>
        <xdr:cNvSpPr>
          <a:spLocks/>
        </xdr:cNvSpPr>
      </xdr:nvSpPr>
      <xdr:spPr>
        <a:xfrm>
          <a:off x="3362325" y="5810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3" name="Line 1135"/>
        <xdr:cNvSpPr>
          <a:spLocks/>
        </xdr:cNvSpPr>
      </xdr:nvSpPr>
      <xdr:spPr>
        <a:xfrm>
          <a:off x="542925" y="58102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4" name="Line 1221"/>
        <xdr:cNvSpPr>
          <a:spLocks/>
        </xdr:cNvSpPr>
      </xdr:nvSpPr>
      <xdr:spPr>
        <a:xfrm>
          <a:off x="542925" y="58102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5" name="Line 1223"/>
        <xdr:cNvSpPr>
          <a:spLocks/>
        </xdr:cNvSpPr>
      </xdr:nvSpPr>
      <xdr:spPr>
        <a:xfrm>
          <a:off x="571500" y="58102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0</xdr:row>
      <xdr:rowOff>0</xdr:rowOff>
    </xdr:from>
    <xdr:to>
      <xdr:col>11</xdr:col>
      <xdr:colOff>142875</xdr:colOff>
      <xdr:row>1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6115050" y="0"/>
          <a:ext cx="4953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" name="Line 1133"/>
        <xdr:cNvSpPr>
          <a:spLocks/>
        </xdr:cNvSpPr>
      </xdr:nvSpPr>
      <xdr:spPr>
        <a:xfrm>
          <a:off x="533400" y="58102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3</xdr:row>
      <xdr:rowOff>9525</xdr:rowOff>
    </xdr:from>
    <xdr:to>
      <xdr:col>9</xdr:col>
      <xdr:colOff>314325</xdr:colOff>
      <xdr:row>3</xdr:row>
      <xdr:rowOff>9525</xdr:rowOff>
    </xdr:to>
    <xdr:sp>
      <xdr:nvSpPr>
        <xdr:cNvPr id="2" name="Line 1134"/>
        <xdr:cNvSpPr>
          <a:spLocks/>
        </xdr:cNvSpPr>
      </xdr:nvSpPr>
      <xdr:spPr>
        <a:xfrm>
          <a:off x="3505200" y="581025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3" name="Line 1135"/>
        <xdr:cNvSpPr>
          <a:spLocks/>
        </xdr:cNvSpPr>
      </xdr:nvSpPr>
      <xdr:spPr>
        <a:xfrm>
          <a:off x="533400" y="58102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4" name="Line 1221"/>
        <xdr:cNvSpPr>
          <a:spLocks/>
        </xdr:cNvSpPr>
      </xdr:nvSpPr>
      <xdr:spPr>
        <a:xfrm>
          <a:off x="533400" y="58102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5" name="Line 1223"/>
        <xdr:cNvSpPr>
          <a:spLocks/>
        </xdr:cNvSpPr>
      </xdr:nvSpPr>
      <xdr:spPr>
        <a:xfrm>
          <a:off x="561975" y="58102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95250</xdr:colOff>
      <xdr:row>1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6048375" y="0"/>
          <a:ext cx="590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" name="Line 1221"/>
        <xdr:cNvSpPr>
          <a:spLocks/>
        </xdr:cNvSpPr>
      </xdr:nvSpPr>
      <xdr:spPr>
        <a:xfrm>
          <a:off x="504825" y="5810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</xdr:row>
      <xdr:rowOff>9525</xdr:rowOff>
    </xdr:from>
    <xdr:to>
      <xdr:col>10</xdr:col>
      <xdr:colOff>304800</xdr:colOff>
      <xdr:row>3</xdr:row>
      <xdr:rowOff>9525</xdr:rowOff>
    </xdr:to>
    <xdr:sp>
      <xdr:nvSpPr>
        <xdr:cNvPr id="2" name="Line 1222"/>
        <xdr:cNvSpPr>
          <a:spLocks/>
        </xdr:cNvSpPr>
      </xdr:nvSpPr>
      <xdr:spPr>
        <a:xfrm>
          <a:off x="4086225" y="581025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3" name="Line 1223"/>
        <xdr:cNvSpPr>
          <a:spLocks/>
        </xdr:cNvSpPr>
      </xdr:nvSpPr>
      <xdr:spPr>
        <a:xfrm>
          <a:off x="504825" y="5810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4" name="Line 1133"/>
        <xdr:cNvSpPr>
          <a:spLocks/>
        </xdr:cNvSpPr>
      </xdr:nvSpPr>
      <xdr:spPr>
        <a:xfrm>
          <a:off x="504825" y="5810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5" name="Line 1135"/>
        <xdr:cNvSpPr>
          <a:spLocks/>
        </xdr:cNvSpPr>
      </xdr:nvSpPr>
      <xdr:spPr>
        <a:xfrm>
          <a:off x="504825" y="5810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6" name="Line 1221"/>
        <xdr:cNvSpPr>
          <a:spLocks/>
        </xdr:cNvSpPr>
      </xdr:nvSpPr>
      <xdr:spPr>
        <a:xfrm>
          <a:off x="504825" y="5810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7" name="Line 1223"/>
        <xdr:cNvSpPr>
          <a:spLocks/>
        </xdr:cNvSpPr>
      </xdr:nvSpPr>
      <xdr:spPr>
        <a:xfrm>
          <a:off x="533400" y="5810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133350</xdr:colOff>
      <xdr:row>1</xdr:row>
      <xdr:rowOff>57150</xdr:rowOff>
    </xdr:to>
    <xdr:sp>
      <xdr:nvSpPr>
        <xdr:cNvPr id="8" name="Rectangle 8"/>
        <xdr:cNvSpPr>
          <a:spLocks/>
        </xdr:cNvSpPr>
      </xdr:nvSpPr>
      <xdr:spPr>
        <a:xfrm>
          <a:off x="6000750" y="0"/>
          <a:ext cx="6191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" name="Line 597"/>
        <xdr:cNvSpPr>
          <a:spLocks/>
        </xdr:cNvSpPr>
      </xdr:nvSpPr>
      <xdr:spPr>
        <a:xfrm>
          <a:off x="533400" y="5810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3</xdr:row>
      <xdr:rowOff>9525</xdr:rowOff>
    </xdr:from>
    <xdr:to>
      <xdr:col>9</xdr:col>
      <xdr:colOff>361950</xdr:colOff>
      <xdr:row>3</xdr:row>
      <xdr:rowOff>9525</xdr:rowOff>
    </xdr:to>
    <xdr:sp>
      <xdr:nvSpPr>
        <xdr:cNvPr id="2" name="Line 598"/>
        <xdr:cNvSpPr>
          <a:spLocks/>
        </xdr:cNvSpPr>
      </xdr:nvSpPr>
      <xdr:spPr>
        <a:xfrm>
          <a:off x="3486150" y="5810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3" name="Line 599"/>
        <xdr:cNvSpPr>
          <a:spLocks/>
        </xdr:cNvSpPr>
      </xdr:nvSpPr>
      <xdr:spPr>
        <a:xfrm>
          <a:off x="533400" y="5810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4" name="Line 1221"/>
        <xdr:cNvSpPr>
          <a:spLocks/>
        </xdr:cNvSpPr>
      </xdr:nvSpPr>
      <xdr:spPr>
        <a:xfrm>
          <a:off x="533400" y="5810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5" name="Line 1223"/>
        <xdr:cNvSpPr>
          <a:spLocks/>
        </xdr:cNvSpPr>
      </xdr:nvSpPr>
      <xdr:spPr>
        <a:xfrm>
          <a:off x="533400" y="5810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6" name="Line 1133"/>
        <xdr:cNvSpPr>
          <a:spLocks/>
        </xdr:cNvSpPr>
      </xdr:nvSpPr>
      <xdr:spPr>
        <a:xfrm>
          <a:off x="533400" y="5810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7" name="Line 1135"/>
        <xdr:cNvSpPr>
          <a:spLocks/>
        </xdr:cNvSpPr>
      </xdr:nvSpPr>
      <xdr:spPr>
        <a:xfrm>
          <a:off x="533400" y="5810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8" name="Line 1221"/>
        <xdr:cNvSpPr>
          <a:spLocks/>
        </xdr:cNvSpPr>
      </xdr:nvSpPr>
      <xdr:spPr>
        <a:xfrm>
          <a:off x="533400" y="5810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9" name="Line 1223"/>
        <xdr:cNvSpPr>
          <a:spLocks/>
        </xdr:cNvSpPr>
      </xdr:nvSpPr>
      <xdr:spPr>
        <a:xfrm>
          <a:off x="561975" y="5810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142875</xdr:colOff>
      <xdr:row>1</xdr:row>
      <xdr:rowOff>57150</xdr:rowOff>
    </xdr:to>
    <xdr:sp>
      <xdr:nvSpPr>
        <xdr:cNvPr id="10" name="Rectangle 10"/>
        <xdr:cNvSpPr>
          <a:spLocks/>
        </xdr:cNvSpPr>
      </xdr:nvSpPr>
      <xdr:spPr>
        <a:xfrm>
          <a:off x="6010275" y="0"/>
          <a:ext cx="6381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" name="Line 980"/>
        <xdr:cNvSpPr>
          <a:spLocks/>
        </xdr:cNvSpPr>
      </xdr:nvSpPr>
      <xdr:spPr>
        <a:xfrm>
          <a:off x="552450" y="58102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3</xdr:row>
      <xdr:rowOff>9525</xdr:rowOff>
    </xdr:from>
    <xdr:to>
      <xdr:col>10</xdr:col>
      <xdr:colOff>295275</xdr:colOff>
      <xdr:row>3</xdr:row>
      <xdr:rowOff>9525</xdr:rowOff>
    </xdr:to>
    <xdr:sp>
      <xdr:nvSpPr>
        <xdr:cNvPr id="2" name="Line 981"/>
        <xdr:cNvSpPr>
          <a:spLocks/>
        </xdr:cNvSpPr>
      </xdr:nvSpPr>
      <xdr:spPr>
        <a:xfrm>
          <a:off x="4019550" y="58102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3" name="Line 982"/>
        <xdr:cNvSpPr>
          <a:spLocks/>
        </xdr:cNvSpPr>
      </xdr:nvSpPr>
      <xdr:spPr>
        <a:xfrm>
          <a:off x="552450" y="58102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4" name="Line 597"/>
        <xdr:cNvSpPr>
          <a:spLocks/>
        </xdr:cNvSpPr>
      </xdr:nvSpPr>
      <xdr:spPr>
        <a:xfrm>
          <a:off x="552450" y="58102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5" name="Line 599"/>
        <xdr:cNvSpPr>
          <a:spLocks/>
        </xdr:cNvSpPr>
      </xdr:nvSpPr>
      <xdr:spPr>
        <a:xfrm>
          <a:off x="552450" y="58102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0</xdr:row>
      <xdr:rowOff>9525</xdr:rowOff>
    </xdr:from>
    <xdr:to>
      <xdr:col>11</xdr:col>
      <xdr:colOff>266700</xdr:colOff>
      <xdr:row>1</xdr:row>
      <xdr:rowOff>95250</xdr:rowOff>
    </xdr:to>
    <xdr:sp>
      <xdr:nvSpPr>
        <xdr:cNvPr id="6" name="Rectangle 1"/>
        <xdr:cNvSpPr>
          <a:spLocks/>
        </xdr:cNvSpPr>
      </xdr:nvSpPr>
      <xdr:spPr>
        <a:xfrm>
          <a:off x="6124575" y="9525"/>
          <a:ext cx="6000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7" name="Line 1221"/>
        <xdr:cNvSpPr>
          <a:spLocks/>
        </xdr:cNvSpPr>
      </xdr:nvSpPr>
      <xdr:spPr>
        <a:xfrm>
          <a:off x="552450" y="58102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8" name="Line 1223"/>
        <xdr:cNvSpPr>
          <a:spLocks/>
        </xdr:cNvSpPr>
      </xdr:nvSpPr>
      <xdr:spPr>
        <a:xfrm>
          <a:off x="552450" y="58102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9" name="Line 1133"/>
        <xdr:cNvSpPr>
          <a:spLocks/>
        </xdr:cNvSpPr>
      </xdr:nvSpPr>
      <xdr:spPr>
        <a:xfrm>
          <a:off x="552450" y="58102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0" name="Line 1135"/>
        <xdr:cNvSpPr>
          <a:spLocks/>
        </xdr:cNvSpPr>
      </xdr:nvSpPr>
      <xdr:spPr>
        <a:xfrm>
          <a:off x="552450" y="58102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1" name="Line 1221"/>
        <xdr:cNvSpPr>
          <a:spLocks/>
        </xdr:cNvSpPr>
      </xdr:nvSpPr>
      <xdr:spPr>
        <a:xfrm>
          <a:off x="552450" y="58102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12" name="Line 1223"/>
        <xdr:cNvSpPr>
          <a:spLocks/>
        </xdr:cNvSpPr>
      </xdr:nvSpPr>
      <xdr:spPr>
        <a:xfrm>
          <a:off x="581025" y="58102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" name="Line 1026"/>
        <xdr:cNvSpPr>
          <a:spLocks/>
        </xdr:cNvSpPr>
      </xdr:nvSpPr>
      <xdr:spPr>
        <a:xfrm>
          <a:off x="590550" y="5810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3</xdr:row>
      <xdr:rowOff>9525</xdr:rowOff>
    </xdr:from>
    <xdr:to>
      <xdr:col>9</xdr:col>
      <xdr:colOff>485775</xdr:colOff>
      <xdr:row>3</xdr:row>
      <xdr:rowOff>9525</xdr:rowOff>
    </xdr:to>
    <xdr:sp>
      <xdr:nvSpPr>
        <xdr:cNvPr id="2" name="Line 1027"/>
        <xdr:cNvSpPr>
          <a:spLocks/>
        </xdr:cNvSpPr>
      </xdr:nvSpPr>
      <xdr:spPr>
        <a:xfrm>
          <a:off x="3562350" y="58102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3" name="Line 1028"/>
        <xdr:cNvSpPr>
          <a:spLocks/>
        </xdr:cNvSpPr>
      </xdr:nvSpPr>
      <xdr:spPr>
        <a:xfrm>
          <a:off x="590550" y="5810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4" name="Line 597"/>
        <xdr:cNvSpPr>
          <a:spLocks/>
        </xdr:cNvSpPr>
      </xdr:nvSpPr>
      <xdr:spPr>
        <a:xfrm>
          <a:off x="590550" y="5810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5" name="Line 599"/>
        <xdr:cNvSpPr>
          <a:spLocks/>
        </xdr:cNvSpPr>
      </xdr:nvSpPr>
      <xdr:spPr>
        <a:xfrm>
          <a:off x="590550" y="5810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0</xdr:row>
      <xdr:rowOff>0</xdr:rowOff>
    </xdr:from>
    <xdr:to>
      <xdr:col>11</xdr:col>
      <xdr:colOff>209550</xdr:colOff>
      <xdr:row>1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6248400" y="0"/>
          <a:ext cx="4476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7" name="Line 1221"/>
        <xdr:cNvSpPr>
          <a:spLocks/>
        </xdr:cNvSpPr>
      </xdr:nvSpPr>
      <xdr:spPr>
        <a:xfrm>
          <a:off x="590550" y="5810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8" name="Line 1223"/>
        <xdr:cNvSpPr>
          <a:spLocks/>
        </xdr:cNvSpPr>
      </xdr:nvSpPr>
      <xdr:spPr>
        <a:xfrm>
          <a:off x="590550" y="5810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9" name="Line 1133"/>
        <xdr:cNvSpPr>
          <a:spLocks/>
        </xdr:cNvSpPr>
      </xdr:nvSpPr>
      <xdr:spPr>
        <a:xfrm>
          <a:off x="590550" y="5810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0" name="Line 1135"/>
        <xdr:cNvSpPr>
          <a:spLocks/>
        </xdr:cNvSpPr>
      </xdr:nvSpPr>
      <xdr:spPr>
        <a:xfrm>
          <a:off x="590550" y="5810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1" name="Line 1221"/>
        <xdr:cNvSpPr>
          <a:spLocks/>
        </xdr:cNvSpPr>
      </xdr:nvSpPr>
      <xdr:spPr>
        <a:xfrm>
          <a:off x="590550" y="5810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12" name="Line 1223"/>
        <xdr:cNvSpPr>
          <a:spLocks/>
        </xdr:cNvSpPr>
      </xdr:nvSpPr>
      <xdr:spPr>
        <a:xfrm>
          <a:off x="619125" y="5810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" name="Line 959"/>
        <xdr:cNvSpPr>
          <a:spLocks/>
        </xdr:cNvSpPr>
      </xdr:nvSpPr>
      <xdr:spPr>
        <a:xfrm>
          <a:off x="523875" y="5810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2" name="Line 961"/>
        <xdr:cNvSpPr>
          <a:spLocks/>
        </xdr:cNvSpPr>
      </xdr:nvSpPr>
      <xdr:spPr>
        <a:xfrm>
          <a:off x="523875" y="5810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3" name="Line 597"/>
        <xdr:cNvSpPr>
          <a:spLocks/>
        </xdr:cNvSpPr>
      </xdr:nvSpPr>
      <xdr:spPr>
        <a:xfrm>
          <a:off x="523875" y="5810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3</xdr:row>
      <xdr:rowOff>9525</xdr:rowOff>
    </xdr:from>
    <xdr:to>
      <xdr:col>9</xdr:col>
      <xdr:colOff>295275</xdr:colOff>
      <xdr:row>3</xdr:row>
      <xdr:rowOff>9525</xdr:rowOff>
    </xdr:to>
    <xdr:sp>
      <xdr:nvSpPr>
        <xdr:cNvPr id="4" name="Line 598"/>
        <xdr:cNvSpPr>
          <a:spLocks/>
        </xdr:cNvSpPr>
      </xdr:nvSpPr>
      <xdr:spPr>
        <a:xfrm>
          <a:off x="3533775" y="58102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5" name="Line 599"/>
        <xdr:cNvSpPr>
          <a:spLocks/>
        </xdr:cNvSpPr>
      </xdr:nvSpPr>
      <xdr:spPr>
        <a:xfrm>
          <a:off x="523875" y="5810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0</xdr:row>
      <xdr:rowOff>0</xdr:rowOff>
    </xdr:from>
    <xdr:to>
      <xdr:col>11</xdr:col>
      <xdr:colOff>95250</xdr:colOff>
      <xdr:row>1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5991225" y="0"/>
          <a:ext cx="542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7" name="Line 1221"/>
        <xdr:cNvSpPr>
          <a:spLocks/>
        </xdr:cNvSpPr>
      </xdr:nvSpPr>
      <xdr:spPr>
        <a:xfrm>
          <a:off x="523875" y="5810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8" name="Line 1223"/>
        <xdr:cNvSpPr>
          <a:spLocks/>
        </xdr:cNvSpPr>
      </xdr:nvSpPr>
      <xdr:spPr>
        <a:xfrm>
          <a:off x="523875" y="5810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9" name="Line 1133"/>
        <xdr:cNvSpPr>
          <a:spLocks/>
        </xdr:cNvSpPr>
      </xdr:nvSpPr>
      <xdr:spPr>
        <a:xfrm>
          <a:off x="523875" y="5810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0" name="Line 1135"/>
        <xdr:cNvSpPr>
          <a:spLocks/>
        </xdr:cNvSpPr>
      </xdr:nvSpPr>
      <xdr:spPr>
        <a:xfrm>
          <a:off x="523875" y="5810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1" name="Line 1221"/>
        <xdr:cNvSpPr>
          <a:spLocks/>
        </xdr:cNvSpPr>
      </xdr:nvSpPr>
      <xdr:spPr>
        <a:xfrm>
          <a:off x="523875" y="5810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12" name="Line 1223"/>
        <xdr:cNvSpPr>
          <a:spLocks/>
        </xdr:cNvSpPr>
      </xdr:nvSpPr>
      <xdr:spPr>
        <a:xfrm>
          <a:off x="552450" y="5810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" name="Line 782"/>
        <xdr:cNvSpPr>
          <a:spLocks/>
        </xdr:cNvSpPr>
      </xdr:nvSpPr>
      <xdr:spPr>
        <a:xfrm>
          <a:off x="561975" y="5810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3</xdr:row>
      <xdr:rowOff>9525</xdr:rowOff>
    </xdr:from>
    <xdr:to>
      <xdr:col>9</xdr:col>
      <xdr:colOff>390525</xdr:colOff>
      <xdr:row>3</xdr:row>
      <xdr:rowOff>9525</xdr:rowOff>
    </xdr:to>
    <xdr:sp>
      <xdr:nvSpPr>
        <xdr:cNvPr id="2" name="Line 783"/>
        <xdr:cNvSpPr>
          <a:spLocks/>
        </xdr:cNvSpPr>
      </xdr:nvSpPr>
      <xdr:spPr>
        <a:xfrm>
          <a:off x="3495675" y="581025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3" name="Line 784"/>
        <xdr:cNvSpPr>
          <a:spLocks/>
        </xdr:cNvSpPr>
      </xdr:nvSpPr>
      <xdr:spPr>
        <a:xfrm>
          <a:off x="561975" y="5810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4" name="Line 597"/>
        <xdr:cNvSpPr>
          <a:spLocks/>
        </xdr:cNvSpPr>
      </xdr:nvSpPr>
      <xdr:spPr>
        <a:xfrm>
          <a:off x="561975" y="5810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5" name="Line 599"/>
        <xdr:cNvSpPr>
          <a:spLocks/>
        </xdr:cNvSpPr>
      </xdr:nvSpPr>
      <xdr:spPr>
        <a:xfrm>
          <a:off x="561975" y="5810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6" name="Line 1221"/>
        <xdr:cNvSpPr>
          <a:spLocks/>
        </xdr:cNvSpPr>
      </xdr:nvSpPr>
      <xdr:spPr>
        <a:xfrm>
          <a:off x="561975" y="5810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7" name="Line 1223"/>
        <xdr:cNvSpPr>
          <a:spLocks/>
        </xdr:cNvSpPr>
      </xdr:nvSpPr>
      <xdr:spPr>
        <a:xfrm>
          <a:off x="561975" y="5810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8" name="Line 1133"/>
        <xdr:cNvSpPr>
          <a:spLocks/>
        </xdr:cNvSpPr>
      </xdr:nvSpPr>
      <xdr:spPr>
        <a:xfrm>
          <a:off x="561975" y="5810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9" name="Line 1135"/>
        <xdr:cNvSpPr>
          <a:spLocks/>
        </xdr:cNvSpPr>
      </xdr:nvSpPr>
      <xdr:spPr>
        <a:xfrm>
          <a:off x="561975" y="5810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0" name="Line 1221"/>
        <xdr:cNvSpPr>
          <a:spLocks/>
        </xdr:cNvSpPr>
      </xdr:nvSpPr>
      <xdr:spPr>
        <a:xfrm>
          <a:off x="561975" y="5810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11" name="Line 1223"/>
        <xdr:cNvSpPr>
          <a:spLocks/>
        </xdr:cNvSpPr>
      </xdr:nvSpPr>
      <xdr:spPr>
        <a:xfrm>
          <a:off x="590550" y="5810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0</xdr:row>
      <xdr:rowOff>0</xdr:rowOff>
    </xdr:from>
    <xdr:to>
      <xdr:col>10</xdr:col>
      <xdr:colOff>333375</xdr:colOff>
      <xdr:row>1</xdr:row>
      <xdr:rowOff>57150</xdr:rowOff>
    </xdr:to>
    <xdr:sp>
      <xdr:nvSpPr>
        <xdr:cNvPr id="12" name="Rectangle 12"/>
        <xdr:cNvSpPr>
          <a:spLocks/>
        </xdr:cNvSpPr>
      </xdr:nvSpPr>
      <xdr:spPr>
        <a:xfrm>
          <a:off x="5838825" y="0"/>
          <a:ext cx="561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" name="Line 1503"/>
        <xdr:cNvSpPr>
          <a:spLocks/>
        </xdr:cNvSpPr>
      </xdr:nvSpPr>
      <xdr:spPr>
        <a:xfrm>
          <a:off x="552450" y="5810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3</xdr:row>
      <xdr:rowOff>9525</xdr:rowOff>
    </xdr:from>
    <xdr:to>
      <xdr:col>9</xdr:col>
      <xdr:colOff>238125</xdr:colOff>
      <xdr:row>3</xdr:row>
      <xdr:rowOff>9525</xdr:rowOff>
    </xdr:to>
    <xdr:sp>
      <xdr:nvSpPr>
        <xdr:cNvPr id="2" name="Line 1504"/>
        <xdr:cNvSpPr>
          <a:spLocks/>
        </xdr:cNvSpPr>
      </xdr:nvSpPr>
      <xdr:spPr>
        <a:xfrm>
          <a:off x="3419475" y="581025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3" name="Line 1505"/>
        <xdr:cNvSpPr>
          <a:spLocks/>
        </xdr:cNvSpPr>
      </xdr:nvSpPr>
      <xdr:spPr>
        <a:xfrm>
          <a:off x="552450" y="5810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4" name="Line 597"/>
        <xdr:cNvSpPr>
          <a:spLocks/>
        </xdr:cNvSpPr>
      </xdr:nvSpPr>
      <xdr:spPr>
        <a:xfrm>
          <a:off x="552450" y="5810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5" name="Line 599"/>
        <xdr:cNvSpPr>
          <a:spLocks/>
        </xdr:cNvSpPr>
      </xdr:nvSpPr>
      <xdr:spPr>
        <a:xfrm>
          <a:off x="552450" y="5810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6" name="Line 1221"/>
        <xdr:cNvSpPr>
          <a:spLocks/>
        </xdr:cNvSpPr>
      </xdr:nvSpPr>
      <xdr:spPr>
        <a:xfrm>
          <a:off x="552450" y="5810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7" name="Line 1223"/>
        <xdr:cNvSpPr>
          <a:spLocks/>
        </xdr:cNvSpPr>
      </xdr:nvSpPr>
      <xdr:spPr>
        <a:xfrm>
          <a:off x="552450" y="5810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8" name="Line 1133"/>
        <xdr:cNvSpPr>
          <a:spLocks/>
        </xdr:cNvSpPr>
      </xdr:nvSpPr>
      <xdr:spPr>
        <a:xfrm>
          <a:off x="552450" y="5810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9" name="Line 1135"/>
        <xdr:cNvSpPr>
          <a:spLocks/>
        </xdr:cNvSpPr>
      </xdr:nvSpPr>
      <xdr:spPr>
        <a:xfrm>
          <a:off x="552450" y="5810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0" name="Line 1221"/>
        <xdr:cNvSpPr>
          <a:spLocks/>
        </xdr:cNvSpPr>
      </xdr:nvSpPr>
      <xdr:spPr>
        <a:xfrm>
          <a:off x="552450" y="5810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11" name="Line 1223"/>
        <xdr:cNvSpPr>
          <a:spLocks/>
        </xdr:cNvSpPr>
      </xdr:nvSpPr>
      <xdr:spPr>
        <a:xfrm>
          <a:off x="581025" y="5810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0</xdr:row>
      <xdr:rowOff>0</xdr:rowOff>
    </xdr:from>
    <xdr:to>
      <xdr:col>9</xdr:col>
      <xdr:colOff>371475</xdr:colOff>
      <xdr:row>1</xdr:row>
      <xdr:rowOff>57150</xdr:rowOff>
    </xdr:to>
    <xdr:sp>
      <xdr:nvSpPr>
        <xdr:cNvPr id="12" name="Rectangle 12"/>
        <xdr:cNvSpPr>
          <a:spLocks/>
        </xdr:cNvSpPr>
      </xdr:nvSpPr>
      <xdr:spPr>
        <a:xfrm>
          <a:off x="5305425" y="0"/>
          <a:ext cx="571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" name="Line 1523"/>
        <xdr:cNvSpPr>
          <a:spLocks/>
        </xdr:cNvSpPr>
      </xdr:nvSpPr>
      <xdr:spPr>
        <a:xfrm>
          <a:off x="571500" y="5810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3</xdr:row>
      <xdr:rowOff>9525</xdr:rowOff>
    </xdr:from>
    <xdr:to>
      <xdr:col>10</xdr:col>
      <xdr:colOff>390525</xdr:colOff>
      <xdr:row>3</xdr:row>
      <xdr:rowOff>9525</xdr:rowOff>
    </xdr:to>
    <xdr:sp>
      <xdr:nvSpPr>
        <xdr:cNvPr id="2" name="Line 1524"/>
        <xdr:cNvSpPr>
          <a:spLocks/>
        </xdr:cNvSpPr>
      </xdr:nvSpPr>
      <xdr:spPr>
        <a:xfrm>
          <a:off x="4048125" y="581025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3" name="Line 1525"/>
        <xdr:cNvSpPr>
          <a:spLocks/>
        </xdr:cNvSpPr>
      </xdr:nvSpPr>
      <xdr:spPr>
        <a:xfrm>
          <a:off x="571500" y="5810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4" name="Line 597"/>
        <xdr:cNvSpPr>
          <a:spLocks/>
        </xdr:cNvSpPr>
      </xdr:nvSpPr>
      <xdr:spPr>
        <a:xfrm>
          <a:off x="571500" y="5810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5" name="Line 599"/>
        <xdr:cNvSpPr>
          <a:spLocks/>
        </xdr:cNvSpPr>
      </xdr:nvSpPr>
      <xdr:spPr>
        <a:xfrm>
          <a:off x="571500" y="5810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6" name="Line 1221"/>
        <xdr:cNvSpPr>
          <a:spLocks/>
        </xdr:cNvSpPr>
      </xdr:nvSpPr>
      <xdr:spPr>
        <a:xfrm>
          <a:off x="571500" y="5810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7" name="Line 1223"/>
        <xdr:cNvSpPr>
          <a:spLocks/>
        </xdr:cNvSpPr>
      </xdr:nvSpPr>
      <xdr:spPr>
        <a:xfrm>
          <a:off x="571500" y="5810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8" name="Line 1133"/>
        <xdr:cNvSpPr>
          <a:spLocks/>
        </xdr:cNvSpPr>
      </xdr:nvSpPr>
      <xdr:spPr>
        <a:xfrm>
          <a:off x="571500" y="5810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9" name="Line 1135"/>
        <xdr:cNvSpPr>
          <a:spLocks/>
        </xdr:cNvSpPr>
      </xdr:nvSpPr>
      <xdr:spPr>
        <a:xfrm>
          <a:off x="571500" y="5810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0" name="Line 1221"/>
        <xdr:cNvSpPr>
          <a:spLocks/>
        </xdr:cNvSpPr>
      </xdr:nvSpPr>
      <xdr:spPr>
        <a:xfrm>
          <a:off x="571500" y="5810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11" name="Line 1223"/>
        <xdr:cNvSpPr>
          <a:spLocks/>
        </xdr:cNvSpPr>
      </xdr:nvSpPr>
      <xdr:spPr>
        <a:xfrm>
          <a:off x="600075" y="5810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" name="Line 1133"/>
        <xdr:cNvSpPr>
          <a:spLocks/>
        </xdr:cNvSpPr>
      </xdr:nvSpPr>
      <xdr:spPr>
        <a:xfrm>
          <a:off x="533400" y="6191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3</xdr:row>
      <xdr:rowOff>9525</xdr:rowOff>
    </xdr:from>
    <xdr:to>
      <xdr:col>9</xdr:col>
      <xdr:colOff>333375</xdr:colOff>
      <xdr:row>3</xdr:row>
      <xdr:rowOff>9525</xdr:rowOff>
    </xdr:to>
    <xdr:sp>
      <xdr:nvSpPr>
        <xdr:cNvPr id="2" name="Line 1134"/>
        <xdr:cNvSpPr>
          <a:spLocks/>
        </xdr:cNvSpPr>
      </xdr:nvSpPr>
      <xdr:spPr>
        <a:xfrm>
          <a:off x="3629025" y="61912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3" name="Line 1135"/>
        <xdr:cNvSpPr>
          <a:spLocks/>
        </xdr:cNvSpPr>
      </xdr:nvSpPr>
      <xdr:spPr>
        <a:xfrm>
          <a:off x="533400" y="6191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4" name="Line 1221"/>
        <xdr:cNvSpPr>
          <a:spLocks/>
        </xdr:cNvSpPr>
      </xdr:nvSpPr>
      <xdr:spPr>
        <a:xfrm>
          <a:off x="533400" y="6191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5" name="Line 1223"/>
        <xdr:cNvSpPr>
          <a:spLocks/>
        </xdr:cNvSpPr>
      </xdr:nvSpPr>
      <xdr:spPr>
        <a:xfrm>
          <a:off x="561975" y="6191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238125</xdr:colOff>
      <xdr:row>1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6172200" y="0"/>
          <a:ext cx="6191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7953375" y="0"/>
          <a:ext cx="571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2" name="Rectangle 1"/>
        <xdr:cNvSpPr>
          <a:spLocks/>
        </xdr:cNvSpPr>
      </xdr:nvSpPr>
      <xdr:spPr>
        <a:xfrm>
          <a:off x="7953375" y="0"/>
          <a:ext cx="571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3" name="Rectangle 1"/>
        <xdr:cNvSpPr>
          <a:spLocks/>
        </xdr:cNvSpPr>
      </xdr:nvSpPr>
      <xdr:spPr>
        <a:xfrm>
          <a:off x="7953375" y="0"/>
          <a:ext cx="571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4" name="Rectangle 1"/>
        <xdr:cNvSpPr>
          <a:spLocks/>
        </xdr:cNvSpPr>
      </xdr:nvSpPr>
      <xdr:spPr>
        <a:xfrm>
          <a:off x="7953375" y="0"/>
          <a:ext cx="571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5" name="Line 1520"/>
        <xdr:cNvSpPr>
          <a:spLocks/>
        </xdr:cNvSpPr>
      </xdr:nvSpPr>
      <xdr:spPr>
        <a:xfrm>
          <a:off x="533400" y="5810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3</xdr:row>
      <xdr:rowOff>9525</xdr:rowOff>
    </xdr:from>
    <xdr:to>
      <xdr:col>10</xdr:col>
      <xdr:colOff>438150</xdr:colOff>
      <xdr:row>3</xdr:row>
      <xdr:rowOff>9525</xdr:rowOff>
    </xdr:to>
    <xdr:sp>
      <xdr:nvSpPr>
        <xdr:cNvPr id="6" name="Line 1521"/>
        <xdr:cNvSpPr>
          <a:spLocks/>
        </xdr:cNvSpPr>
      </xdr:nvSpPr>
      <xdr:spPr>
        <a:xfrm>
          <a:off x="3924300" y="581025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7" name="Line 1522"/>
        <xdr:cNvSpPr>
          <a:spLocks/>
        </xdr:cNvSpPr>
      </xdr:nvSpPr>
      <xdr:spPr>
        <a:xfrm>
          <a:off x="533400" y="5810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8" name="Line 597"/>
        <xdr:cNvSpPr>
          <a:spLocks/>
        </xdr:cNvSpPr>
      </xdr:nvSpPr>
      <xdr:spPr>
        <a:xfrm>
          <a:off x="533400" y="5810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9" name="Line 599"/>
        <xdr:cNvSpPr>
          <a:spLocks/>
        </xdr:cNvSpPr>
      </xdr:nvSpPr>
      <xdr:spPr>
        <a:xfrm>
          <a:off x="533400" y="5810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10" name="Rectangle 11"/>
        <xdr:cNvSpPr>
          <a:spLocks/>
        </xdr:cNvSpPr>
      </xdr:nvSpPr>
      <xdr:spPr>
        <a:xfrm>
          <a:off x="7953375" y="0"/>
          <a:ext cx="571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11" name="Rectangle 1"/>
        <xdr:cNvSpPr>
          <a:spLocks/>
        </xdr:cNvSpPr>
      </xdr:nvSpPr>
      <xdr:spPr>
        <a:xfrm>
          <a:off x="7953375" y="0"/>
          <a:ext cx="571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12" name="Rectangle 1"/>
        <xdr:cNvSpPr>
          <a:spLocks/>
        </xdr:cNvSpPr>
      </xdr:nvSpPr>
      <xdr:spPr>
        <a:xfrm>
          <a:off x="7953375" y="0"/>
          <a:ext cx="571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3" name="Line 1221"/>
        <xdr:cNvSpPr>
          <a:spLocks/>
        </xdr:cNvSpPr>
      </xdr:nvSpPr>
      <xdr:spPr>
        <a:xfrm>
          <a:off x="533400" y="5810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4" name="Line 1223"/>
        <xdr:cNvSpPr>
          <a:spLocks/>
        </xdr:cNvSpPr>
      </xdr:nvSpPr>
      <xdr:spPr>
        <a:xfrm>
          <a:off x="533400" y="5810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5" name="Line 1133"/>
        <xdr:cNvSpPr>
          <a:spLocks/>
        </xdr:cNvSpPr>
      </xdr:nvSpPr>
      <xdr:spPr>
        <a:xfrm>
          <a:off x="533400" y="5810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6" name="Line 1135"/>
        <xdr:cNvSpPr>
          <a:spLocks/>
        </xdr:cNvSpPr>
      </xdr:nvSpPr>
      <xdr:spPr>
        <a:xfrm>
          <a:off x="533400" y="5810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0</xdr:row>
      <xdr:rowOff>0</xdr:rowOff>
    </xdr:from>
    <xdr:to>
      <xdr:col>18</xdr:col>
      <xdr:colOff>219075</xdr:colOff>
      <xdr:row>1</xdr:row>
      <xdr:rowOff>57150</xdr:rowOff>
    </xdr:to>
    <xdr:sp>
      <xdr:nvSpPr>
        <xdr:cNvPr id="17" name="Rectangle 20"/>
        <xdr:cNvSpPr>
          <a:spLocks/>
        </xdr:cNvSpPr>
      </xdr:nvSpPr>
      <xdr:spPr>
        <a:xfrm>
          <a:off x="10544175" y="0"/>
          <a:ext cx="7429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17</xdr:col>
      <xdr:colOff>85725</xdr:colOff>
      <xdr:row>0</xdr:row>
      <xdr:rowOff>0</xdr:rowOff>
    </xdr:from>
    <xdr:to>
      <xdr:col>18</xdr:col>
      <xdr:colOff>219075</xdr:colOff>
      <xdr:row>1</xdr:row>
      <xdr:rowOff>57150</xdr:rowOff>
    </xdr:to>
    <xdr:sp>
      <xdr:nvSpPr>
        <xdr:cNvPr id="18" name="Rectangle 1"/>
        <xdr:cNvSpPr>
          <a:spLocks/>
        </xdr:cNvSpPr>
      </xdr:nvSpPr>
      <xdr:spPr>
        <a:xfrm>
          <a:off x="10544175" y="0"/>
          <a:ext cx="7429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17</xdr:col>
      <xdr:colOff>85725</xdr:colOff>
      <xdr:row>0</xdr:row>
      <xdr:rowOff>0</xdr:rowOff>
    </xdr:from>
    <xdr:to>
      <xdr:col>18</xdr:col>
      <xdr:colOff>219075</xdr:colOff>
      <xdr:row>1</xdr:row>
      <xdr:rowOff>57150</xdr:rowOff>
    </xdr:to>
    <xdr:sp>
      <xdr:nvSpPr>
        <xdr:cNvPr id="19" name="Rectangle 1"/>
        <xdr:cNvSpPr>
          <a:spLocks/>
        </xdr:cNvSpPr>
      </xdr:nvSpPr>
      <xdr:spPr>
        <a:xfrm>
          <a:off x="10544175" y="0"/>
          <a:ext cx="7429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20" name="Line 1221"/>
        <xdr:cNvSpPr>
          <a:spLocks/>
        </xdr:cNvSpPr>
      </xdr:nvSpPr>
      <xdr:spPr>
        <a:xfrm>
          <a:off x="533400" y="5810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21" name="Line 1223"/>
        <xdr:cNvSpPr>
          <a:spLocks/>
        </xdr:cNvSpPr>
      </xdr:nvSpPr>
      <xdr:spPr>
        <a:xfrm>
          <a:off x="561975" y="5810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0</xdr:row>
      <xdr:rowOff>0</xdr:rowOff>
    </xdr:from>
    <xdr:to>
      <xdr:col>13</xdr:col>
      <xdr:colOff>428625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7639050" y="0"/>
          <a:ext cx="4095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0</xdr:colOff>
      <xdr:row>1</xdr:row>
      <xdr:rowOff>57150</xdr:rowOff>
    </xdr:to>
    <xdr:sp>
      <xdr:nvSpPr>
        <xdr:cNvPr id="2" name="Rectangle 1"/>
        <xdr:cNvSpPr>
          <a:spLocks/>
        </xdr:cNvSpPr>
      </xdr:nvSpPr>
      <xdr:spPr>
        <a:xfrm>
          <a:off x="8181975" y="0"/>
          <a:ext cx="4095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0</xdr:colOff>
      <xdr:row>1</xdr:row>
      <xdr:rowOff>57150</xdr:rowOff>
    </xdr:to>
    <xdr:sp>
      <xdr:nvSpPr>
        <xdr:cNvPr id="3" name="Rectangle 1"/>
        <xdr:cNvSpPr>
          <a:spLocks/>
        </xdr:cNvSpPr>
      </xdr:nvSpPr>
      <xdr:spPr>
        <a:xfrm>
          <a:off x="8181975" y="0"/>
          <a:ext cx="4095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0</xdr:colOff>
      <xdr:row>1</xdr:row>
      <xdr:rowOff>57150</xdr:rowOff>
    </xdr:to>
    <xdr:sp>
      <xdr:nvSpPr>
        <xdr:cNvPr id="4" name="Rectangle 1"/>
        <xdr:cNvSpPr>
          <a:spLocks/>
        </xdr:cNvSpPr>
      </xdr:nvSpPr>
      <xdr:spPr>
        <a:xfrm>
          <a:off x="8181975" y="0"/>
          <a:ext cx="4095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5" name="Line 1519"/>
        <xdr:cNvSpPr>
          <a:spLocks/>
        </xdr:cNvSpPr>
      </xdr:nvSpPr>
      <xdr:spPr>
        <a:xfrm>
          <a:off x="561975" y="5810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3</xdr:row>
      <xdr:rowOff>9525</xdr:rowOff>
    </xdr:from>
    <xdr:to>
      <xdr:col>10</xdr:col>
      <xdr:colOff>371475</xdr:colOff>
      <xdr:row>3</xdr:row>
      <xdr:rowOff>9525</xdr:rowOff>
    </xdr:to>
    <xdr:sp>
      <xdr:nvSpPr>
        <xdr:cNvPr id="6" name="Line 1520"/>
        <xdr:cNvSpPr>
          <a:spLocks/>
        </xdr:cNvSpPr>
      </xdr:nvSpPr>
      <xdr:spPr>
        <a:xfrm>
          <a:off x="4343400" y="5810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7" name="Line 1521"/>
        <xdr:cNvSpPr>
          <a:spLocks/>
        </xdr:cNvSpPr>
      </xdr:nvSpPr>
      <xdr:spPr>
        <a:xfrm>
          <a:off x="561975" y="5810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8" name="Line 597"/>
        <xdr:cNvSpPr>
          <a:spLocks/>
        </xdr:cNvSpPr>
      </xdr:nvSpPr>
      <xdr:spPr>
        <a:xfrm>
          <a:off x="561975" y="5810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9" name="Line 599"/>
        <xdr:cNvSpPr>
          <a:spLocks/>
        </xdr:cNvSpPr>
      </xdr:nvSpPr>
      <xdr:spPr>
        <a:xfrm>
          <a:off x="561975" y="5810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0</xdr:colOff>
      <xdr:row>1</xdr:row>
      <xdr:rowOff>57150</xdr:rowOff>
    </xdr:to>
    <xdr:sp>
      <xdr:nvSpPr>
        <xdr:cNvPr id="10" name="Rectangle 11"/>
        <xdr:cNvSpPr>
          <a:spLocks/>
        </xdr:cNvSpPr>
      </xdr:nvSpPr>
      <xdr:spPr>
        <a:xfrm>
          <a:off x="8181975" y="0"/>
          <a:ext cx="4095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0</xdr:colOff>
      <xdr:row>1</xdr:row>
      <xdr:rowOff>57150</xdr:rowOff>
    </xdr:to>
    <xdr:sp>
      <xdr:nvSpPr>
        <xdr:cNvPr id="11" name="Rectangle 1"/>
        <xdr:cNvSpPr>
          <a:spLocks/>
        </xdr:cNvSpPr>
      </xdr:nvSpPr>
      <xdr:spPr>
        <a:xfrm>
          <a:off x="8181975" y="0"/>
          <a:ext cx="4095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10</xdr:col>
      <xdr:colOff>95250</xdr:colOff>
      <xdr:row>0</xdr:row>
      <xdr:rowOff>0</xdr:rowOff>
    </xdr:from>
    <xdr:to>
      <xdr:col>11</xdr:col>
      <xdr:colOff>9525</xdr:colOff>
      <xdr:row>1</xdr:row>
      <xdr:rowOff>57150</xdr:rowOff>
    </xdr:to>
    <xdr:sp>
      <xdr:nvSpPr>
        <xdr:cNvPr id="12" name="Rectangle 1"/>
        <xdr:cNvSpPr>
          <a:spLocks/>
        </xdr:cNvSpPr>
      </xdr:nvSpPr>
      <xdr:spPr>
        <a:xfrm>
          <a:off x="6181725" y="0"/>
          <a:ext cx="4095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3" name="Line 1221"/>
        <xdr:cNvSpPr>
          <a:spLocks/>
        </xdr:cNvSpPr>
      </xdr:nvSpPr>
      <xdr:spPr>
        <a:xfrm>
          <a:off x="561975" y="5810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4" name="Line 1223"/>
        <xdr:cNvSpPr>
          <a:spLocks/>
        </xdr:cNvSpPr>
      </xdr:nvSpPr>
      <xdr:spPr>
        <a:xfrm>
          <a:off x="561975" y="5810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5" name="Line 1133"/>
        <xdr:cNvSpPr>
          <a:spLocks/>
        </xdr:cNvSpPr>
      </xdr:nvSpPr>
      <xdr:spPr>
        <a:xfrm>
          <a:off x="561975" y="5810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6" name="Line 1135"/>
        <xdr:cNvSpPr>
          <a:spLocks/>
        </xdr:cNvSpPr>
      </xdr:nvSpPr>
      <xdr:spPr>
        <a:xfrm>
          <a:off x="561975" y="5810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7" name="Line 1221"/>
        <xdr:cNvSpPr>
          <a:spLocks/>
        </xdr:cNvSpPr>
      </xdr:nvSpPr>
      <xdr:spPr>
        <a:xfrm>
          <a:off x="561975" y="5810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18" name="Line 1223"/>
        <xdr:cNvSpPr>
          <a:spLocks/>
        </xdr:cNvSpPr>
      </xdr:nvSpPr>
      <xdr:spPr>
        <a:xfrm>
          <a:off x="590550" y="5810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" name="Line 1673"/>
        <xdr:cNvSpPr>
          <a:spLocks/>
        </xdr:cNvSpPr>
      </xdr:nvSpPr>
      <xdr:spPr>
        <a:xfrm>
          <a:off x="600075" y="5810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</xdr:row>
      <xdr:rowOff>9525</xdr:rowOff>
    </xdr:from>
    <xdr:to>
      <xdr:col>10</xdr:col>
      <xdr:colOff>314325</xdr:colOff>
      <xdr:row>3</xdr:row>
      <xdr:rowOff>9525</xdr:rowOff>
    </xdr:to>
    <xdr:sp>
      <xdr:nvSpPr>
        <xdr:cNvPr id="2" name="Line 1674"/>
        <xdr:cNvSpPr>
          <a:spLocks/>
        </xdr:cNvSpPr>
      </xdr:nvSpPr>
      <xdr:spPr>
        <a:xfrm>
          <a:off x="4181475" y="5810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3" name="Line 1675"/>
        <xdr:cNvSpPr>
          <a:spLocks/>
        </xdr:cNvSpPr>
      </xdr:nvSpPr>
      <xdr:spPr>
        <a:xfrm>
          <a:off x="600075" y="5810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4" name="Line 597"/>
        <xdr:cNvSpPr>
          <a:spLocks/>
        </xdr:cNvSpPr>
      </xdr:nvSpPr>
      <xdr:spPr>
        <a:xfrm>
          <a:off x="600075" y="5810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5" name="Line 599"/>
        <xdr:cNvSpPr>
          <a:spLocks/>
        </xdr:cNvSpPr>
      </xdr:nvSpPr>
      <xdr:spPr>
        <a:xfrm>
          <a:off x="600075" y="5810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6" name="Line 1221"/>
        <xdr:cNvSpPr>
          <a:spLocks/>
        </xdr:cNvSpPr>
      </xdr:nvSpPr>
      <xdr:spPr>
        <a:xfrm>
          <a:off x="600075" y="5810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7" name="Line 1223"/>
        <xdr:cNvSpPr>
          <a:spLocks/>
        </xdr:cNvSpPr>
      </xdr:nvSpPr>
      <xdr:spPr>
        <a:xfrm>
          <a:off x="600075" y="5810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8" name="Line 1133"/>
        <xdr:cNvSpPr>
          <a:spLocks/>
        </xdr:cNvSpPr>
      </xdr:nvSpPr>
      <xdr:spPr>
        <a:xfrm>
          <a:off x="600075" y="5810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9" name="Line 1135"/>
        <xdr:cNvSpPr>
          <a:spLocks/>
        </xdr:cNvSpPr>
      </xdr:nvSpPr>
      <xdr:spPr>
        <a:xfrm>
          <a:off x="600075" y="5810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0" name="Line 1221"/>
        <xdr:cNvSpPr>
          <a:spLocks/>
        </xdr:cNvSpPr>
      </xdr:nvSpPr>
      <xdr:spPr>
        <a:xfrm>
          <a:off x="600075" y="5810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11" name="Line 1223"/>
        <xdr:cNvSpPr>
          <a:spLocks/>
        </xdr:cNvSpPr>
      </xdr:nvSpPr>
      <xdr:spPr>
        <a:xfrm>
          <a:off x="628650" y="5810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11</xdr:col>
      <xdr:colOff>47625</xdr:colOff>
      <xdr:row>1</xdr:row>
      <xdr:rowOff>57150</xdr:rowOff>
    </xdr:to>
    <xdr:sp>
      <xdr:nvSpPr>
        <xdr:cNvPr id="12" name="Rectangle 1"/>
        <xdr:cNvSpPr>
          <a:spLocks/>
        </xdr:cNvSpPr>
      </xdr:nvSpPr>
      <xdr:spPr>
        <a:xfrm>
          <a:off x="6086475" y="0"/>
          <a:ext cx="428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" name="Line 1263"/>
        <xdr:cNvSpPr>
          <a:spLocks/>
        </xdr:cNvSpPr>
      </xdr:nvSpPr>
      <xdr:spPr>
        <a:xfrm>
          <a:off x="514350" y="5810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9525</xdr:rowOff>
    </xdr:from>
    <xdr:to>
      <xdr:col>9</xdr:col>
      <xdr:colOff>257175</xdr:colOff>
      <xdr:row>3</xdr:row>
      <xdr:rowOff>9525</xdr:rowOff>
    </xdr:to>
    <xdr:sp>
      <xdr:nvSpPr>
        <xdr:cNvPr id="2" name="Line 1264"/>
        <xdr:cNvSpPr>
          <a:spLocks/>
        </xdr:cNvSpPr>
      </xdr:nvSpPr>
      <xdr:spPr>
        <a:xfrm>
          <a:off x="3543300" y="58102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3" name="Line 1265"/>
        <xdr:cNvSpPr>
          <a:spLocks/>
        </xdr:cNvSpPr>
      </xdr:nvSpPr>
      <xdr:spPr>
        <a:xfrm>
          <a:off x="514350" y="5810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9525</xdr:rowOff>
    </xdr:from>
    <xdr:to>
      <xdr:col>9</xdr:col>
      <xdr:colOff>257175</xdr:colOff>
      <xdr:row>3</xdr:row>
      <xdr:rowOff>9525</xdr:rowOff>
    </xdr:to>
    <xdr:sp>
      <xdr:nvSpPr>
        <xdr:cNvPr id="4" name="Line 1266"/>
        <xdr:cNvSpPr>
          <a:spLocks/>
        </xdr:cNvSpPr>
      </xdr:nvSpPr>
      <xdr:spPr>
        <a:xfrm>
          <a:off x="3543300" y="58102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0</xdr:row>
      <xdr:rowOff>0</xdr:rowOff>
    </xdr:from>
    <xdr:to>
      <xdr:col>9</xdr:col>
      <xdr:colOff>447675</xdr:colOff>
      <xdr:row>1</xdr:row>
      <xdr:rowOff>57150</xdr:rowOff>
    </xdr:to>
    <xdr:sp>
      <xdr:nvSpPr>
        <xdr:cNvPr id="5" name="Rectangle 1"/>
        <xdr:cNvSpPr>
          <a:spLocks/>
        </xdr:cNvSpPr>
      </xdr:nvSpPr>
      <xdr:spPr>
        <a:xfrm>
          <a:off x="5524500" y="0"/>
          <a:ext cx="504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" name="Line 1665"/>
        <xdr:cNvSpPr>
          <a:spLocks/>
        </xdr:cNvSpPr>
      </xdr:nvSpPr>
      <xdr:spPr>
        <a:xfrm>
          <a:off x="533400" y="58102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3</xdr:row>
      <xdr:rowOff>9525</xdr:rowOff>
    </xdr:from>
    <xdr:to>
      <xdr:col>10</xdr:col>
      <xdr:colOff>476250</xdr:colOff>
      <xdr:row>3</xdr:row>
      <xdr:rowOff>9525</xdr:rowOff>
    </xdr:to>
    <xdr:sp>
      <xdr:nvSpPr>
        <xdr:cNvPr id="2" name="Line 1666"/>
        <xdr:cNvSpPr>
          <a:spLocks/>
        </xdr:cNvSpPr>
      </xdr:nvSpPr>
      <xdr:spPr>
        <a:xfrm>
          <a:off x="4248150" y="58102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3" name="Line 1667"/>
        <xdr:cNvSpPr>
          <a:spLocks/>
        </xdr:cNvSpPr>
      </xdr:nvSpPr>
      <xdr:spPr>
        <a:xfrm>
          <a:off x="533400" y="58102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4" name="Line 597"/>
        <xdr:cNvSpPr>
          <a:spLocks/>
        </xdr:cNvSpPr>
      </xdr:nvSpPr>
      <xdr:spPr>
        <a:xfrm>
          <a:off x="533400" y="58102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5" name="Line 599"/>
        <xdr:cNvSpPr>
          <a:spLocks/>
        </xdr:cNvSpPr>
      </xdr:nvSpPr>
      <xdr:spPr>
        <a:xfrm>
          <a:off x="533400" y="58102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6" name="Line 1221"/>
        <xdr:cNvSpPr>
          <a:spLocks/>
        </xdr:cNvSpPr>
      </xdr:nvSpPr>
      <xdr:spPr>
        <a:xfrm>
          <a:off x="533400" y="58102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7" name="Line 1223"/>
        <xdr:cNvSpPr>
          <a:spLocks/>
        </xdr:cNvSpPr>
      </xdr:nvSpPr>
      <xdr:spPr>
        <a:xfrm>
          <a:off x="533400" y="58102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8" name="Line 1133"/>
        <xdr:cNvSpPr>
          <a:spLocks/>
        </xdr:cNvSpPr>
      </xdr:nvSpPr>
      <xdr:spPr>
        <a:xfrm>
          <a:off x="533400" y="58102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9" name="Line 1135"/>
        <xdr:cNvSpPr>
          <a:spLocks/>
        </xdr:cNvSpPr>
      </xdr:nvSpPr>
      <xdr:spPr>
        <a:xfrm>
          <a:off x="533400" y="58102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0" name="Line 1221"/>
        <xdr:cNvSpPr>
          <a:spLocks/>
        </xdr:cNvSpPr>
      </xdr:nvSpPr>
      <xdr:spPr>
        <a:xfrm>
          <a:off x="533400" y="58102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11" name="Line 1223"/>
        <xdr:cNvSpPr>
          <a:spLocks/>
        </xdr:cNvSpPr>
      </xdr:nvSpPr>
      <xdr:spPr>
        <a:xfrm>
          <a:off x="561975" y="58102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19050</xdr:colOff>
      <xdr:row>1</xdr:row>
      <xdr:rowOff>57150</xdr:rowOff>
    </xdr:to>
    <xdr:sp>
      <xdr:nvSpPr>
        <xdr:cNvPr id="12" name="Rectangle 1"/>
        <xdr:cNvSpPr>
          <a:spLocks/>
        </xdr:cNvSpPr>
      </xdr:nvSpPr>
      <xdr:spPr>
        <a:xfrm>
          <a:off x="5962650" y="0"/>
          <a:ext cx="4953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" name="Line 642"/>
        <xdr:cNvSpPr>
          <a:spLocks/>
        </xdr:cNvSpPr>
      </xdr:nvSpPr>
      <xdr:spPr>
        <a:xfrm>
          <a:off x="523875" y="5810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3</xdr:row>
      <xdr:rowOff>9525</xdr:rowOff>
    </xdr:from>
    <xdr:to>
      <xdr:col>9</xdr:col>
      <xdr:colOff>285750</xdr:colOff>
      <xdr:row>3</xdr:row>
      <xdr:rowOff>9525</xdr:rowOff>
    </xdr:to>
    <xdr:sp>
      <xdr:nvSpPr>
        <xdr:cNvPr id="2" name="Line 643"/>
        <xdr:cNvSpPr>
          <a:spLocks/>
        </xdr:cNvSpPr>
      </xdr:nvSpPr>
      <xdr:spPr>
        <a:xfrm>
          <a:off x="3667125" y="581025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3" name="Line 644"/>
        <xdr:cNvSpPr>
          <a:spLocks/>
        </xdr:cNvSpPr>
      </xdr:nvSpPr>
      <xdr:spPr>
        <a:xfrm>
          <a:off x="523875" y="5810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4" name="Line 597"/>
        <xdr:cNvSpPr>
          <a:spLocks/>
        </xdr:cNvSpPr>
      </xdr:nvSpPr>
      <xdr:spPr>
        <a:xfrm>
          <a:off x="523875" y="5810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5" name="Line 599"/>
        <xdr:cNvSpPr>
          <a:spLocks/>
        </xdr:cNvSpPr>
      </xdr:nvSpPr>
      <xdr:spPr>
        <a:xfrm>
          <a:off x="523875" y="5810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8172450" y="0"/>
          <a:ext cx="7429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7" name="Rectangle 1"/>
        <xdr:cNvSpPr>
          <a:spLocks/>
        </xdr:cNvSpPr>
      </xdr:nvSpPr>
      <xdr:spPr>
        <a:xfrm>
          <a:off x="8172450" y="0"/>
          <a:ext cx="7429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14</xdr:col>
      <xdr:colOff>219075</xdr:colOff>
      <xdr:row>1</xdr:row>
      <xdr:rowOff>57150</xdr:rowOff>
    </xdr:to>
    <xdr:sp>
      <xdr:nvSpPr>
        <xdr:cNvPr id="8" name="Rectangle 1"/>
        <xdr:cNvSpPr>
          <a:spLocks/>
        </xdr:cNvSpPr>
      </xdr:nvSpPr>
      <xdr:spPr>
        <a:xfrm>
          <a:off x="7591425" y="0"/>
          <a:ext cx="7143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9" name="Line 1221"/>
        <xdr:cNvSpPr>
          <a:spLocks/>
        </xdr:cNvSpPr>
      </xdr:nvSpPr>
      <xdr:spPr>
        <a:xfrm>
          <a:off x="523875" y="5810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0" name="Line 1223"/>
        <xdr:cNvSpPr>
          <a:spLocks/>
        </xdr:cNvSpPr>
      </xdr:nvSpPr>
      <xdr:spPr>
        <a:xfrm>
          <a:off x="523875" y="5810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1" name="Line 1133"/>
        <xdr:cNvSpPr>
          <a:spLocks/>
        </xdr:cNvSpPr>
      </xdr:nvSpPr>
      <xdr:spPr>
        <a:xfrm>
          <a:off x="523875" y="5810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2" name="Line 1135"/>
        <xdr:cNvSpPr>
          <a:spLocks/>
        </xdr:cNvSpPr>
      </xdr:nvSpPr>
      <xdr:spPr>
        <a:xfrm>
          <a:off x="523875" y="5810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0</xdr:row>
      <xdr:rowOff>0</xdr:rowOff>
    </xdr:from>
    <xdr:to>
      <xdr:col>18</xdr:col>
      <xdr:colOff>219075</xdr:colOff>
      <xdr:row>1</xdr:row>
      <xdr:rowOff>57150</xdr:rowOff>
    </xdr:to>
    <xdr:sp>
      <xdr:nvSpPr>
        <xdr:cNvPr id="13" name="Rectangle 16"/>
        <xdr:cNvSpPr>
          <a:spLocks/>
        </xdr:cNvSpPr>
      </xdr:nvSpPr>
      <xdr:spPr>
        <a:xfrm>
          <a:off x="10001250" y="0"/>
          <a:ext cx="7429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17</xdr:col>
      <xdr:colOff>85725</xdr:colOff>
      <xdr:row>0</xdr:row>
      <xdr:rowOff>0</xdr:rowOff>
    </xdr:from>
    <xdr:to>
      <xdr:col>18</xdr:col>
      <xdr:colOff>219075</xdr:colOff>
      <xdr:row>1</xdr:row>
      <xdr:rowOff>57150</xdr:rowOff>
    </xdr:to>
    <xdr:sp>
      <xdr:nvSpPr>
        <xdr:cNvPr id="14" name="Rectangle 1"/>
        <xdr:cNvSpPr>
          <a:spLocks/>
        </xdr:cNvSpPr>
      </xdr:nvSpPr>
      <xdr:spPr>
        <a:xfrm>
          <a:off x="10001250" y="0"/>
          <a:ext cx="7429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10</xdr:col>
      <xdr:colOff>228600</xdr:colOff>
      <xdr:row>0</xdr:row>
      <xdr:rowOff>9525</xdr:rowOff>
    </xdr:from>
    <xdr:to>
      <xdr:col>11</xdr:col>
      <xdr:colOff>38100</xdr:colOff>
      <xdr:row>1</xdr:row>
      <xdr:rowOff>95250</xdr:rowOff>
    </xdr:to>
    <xdr:sp>
      <xdr:nvSpPr>
        <xdr:cNvPr id="15" name="Rectangle 1"/>
        <xdr:cNvSpPr>
          <a:spLocks/>
        </xdr:cNvSpPr>
      </xdr:nvSpPr>
      <xdr:spPr>
        <a:xfrm>
          <a:off x="6305550" y="9525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6" name="Line 1221"/>
        <xdr:cNvSpPr>
          <a:spLocks/>
        </xdr:cNvSpPr>
      </xdr:nvSpPr>
      <xdr:spPr>
        <a:xfrm>
          <a:off x="523875" y="5810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17" name="Line 1223"/>
        <xdr:cNvSpPr>
          <a:spLocks/>
        </xdr:cNvSpPr>
      </xdr:nvSpPr>
      <xdr:spPr>
        <a:xfrm>
          <a:off x="552450" y="5810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" name="Line 717"/>
        <xdr:cNvSpPr>
          <a:spLocks/>
        </xdr:cNvSpPr>
      </xdr:nvSpPr>
      <xdr:spPr>
        <a:xfrm>
          <a:off x="571500" y="5810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3</xdr:row>
      <xdr:rowOff>9525</xdr:rowOff>
    </xdr:from>
    <xdr:to>
      <xdr:col>9</xdr:col>
      <xdr:colOff>114300</xdr:colOff>
      <xdr:row>3</xdr:row>
      <xdr:rowOff>9525</xdr:rowOff>
    </xdr:to>
    <xdr:sp>
      <xdr:nvSpPr>
        <xdr:cNvPr id="2" name="Line 718"/>
        <xdr:cNvSpPr>
          <a:spLocks/>
        </xdr:cNvSpPr>
      </xdr:nvSpPr>
      <xdr:spPr>
        <a:xfrm>
          <a:off x="3486150" y="5810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3" name="Line 597"/>
        <xdr:cNvSpPr>
          <a:spLocks/>
        </xdr:cNvSpPr>
      </xdr:nvSpPr>
      <xdr:spPr>
        <a:xfrm>
          <a:off x="571500" y="5810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4" name="Line 599"/>
        <xdr:cNvSpPr>
          <a:spLocks/>
        </xdr:cNvSpPr>
      </xdr:nvSpPr>
      <xdr:spPr>
        <a:xfrm>
          <a:off x="571500" y="5810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5" name="Line 1221"/>
        <xdr:cNvSpPr>
          <a:spLocks/>
        </xdr:cNvSpPr>
      </xdr:nvSpPr>
      <xdr:spPr>
        <a:xfrm>
          <a:off x="571500" y="5810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6" name="Line 1223"/>
        <xdr:cNvSpPr>
          <a:spLocks/>
        </xdr:cNvSpPr>
      </xdr:nvSpPr>
      <xdr:spPr>
        <a:xfrm>
          <a:off x="571500" y="5810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7" name="Line 1133"/>
        <xdr:cNvSpPr>
          <a:spLocks/>
        </xdr:cNvSpPr>
      </xdr:nvSpPr>
      <xdr:spPr>
        <a:xfrm>
          <a:off x="571500" y="5810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8" name="Line 1135"/>
        <xdr:cNvSpPr>
          <a:spLocks/>
        </xdr:cNvSpPr>
      </xdr:nvSpPr>
      <xdr:spPr>
        <a:xfrm>
          <a:off x="571500" y="5810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9" name="Line 1221"/>
        <xdr:cNvSpPr>
          <a:spLocks/>
        </xdr:cNvSpPr>
      </xdr:nvSpPr>
      <xdr:spPr>
        <a:xfrm>
          <a:off x="571500" y="5810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10" name="Line 1223"/>
        <xdr:cNvSpPr>
          <a:spLocks/>
        </xdr:cNvSpPr>
      </xdr:nvSpPr>
      <xdr:spPr>
        <a:xfrm>
          <a:off x="600075" y="5810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0</xdr:row>
      <xdr:rowOff>0</xdr:rowOff>
    </xdr:from>
    <xdr:to>
      <xdr:col>10</xdr:col>
      <xdr:colOff>466725</xdr:colOff>
      <xdr:row>1</xdr:row>
      <xdr:rowOff>76200</xdr:rowOff>
    </xdr:to>
    <xdr:sp>
      <xdr:nvSpPr>
        <xdr:cNvPr id="11" name="Rectangle 1"/>
        <xdr:cNvSpPr>
          <a:spLocks/>
        </xdr:cNvSpPr>
      </xdr:nvSpPr>
      <xdr:spPr>
        <a:xfrm>
          <a:off x="5772150" y="0"/>
          <a:ext cx="5429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" name="Line 768"/>
        <xdr:cNvSpPr>
          <a:spLocks/>
        </xdr:cNvSpPr>
      </xdr:nvSpPr>
      <xdr:spPr>
        <a:xfrm>
          <a:off x="542925" y="5810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3</xdr:row>
      <xdr:rowOff>9525</xdr:rowOff>
    </xdr:from>
    <xdr:to>
      <xdr:col>10</xdr:col>
      <xdr:colOff>485775</xdr:colOff>
      <xdr:row>3</xdr:row>
      <xdr:rowOff>9525</xdr:rowOff>
    </xdr:to>
    <xdr:sp>
      <xdr:nvSpPr>
        <xdr:cNvPr id="2" name="Line 769"/>
        <xdr:cNvSpPr>
          <a:spLocks/>
        </xdr:cNvSpPr>
      </xdr:nvSpPr>
      <xdr:spPr>
        <a:xfrm>
          <a:off x="4505325" y="581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3" name="Line 770"/>
        <xdr:cNvSpPr>
          <a:spLocks/>
        </xdr:cNvSpPr>
      </xdr:nvSpPr>
      <xdr:spPr>
        <a:xfrm>
          <a:off x="542925" y="5810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4" name="Line 597"/>
        <xdr:cNvSpPr>
          <a:spLocks/>
        </xdr:cNvSpPr>
      </xdr:nvSpPr>
      <xdr:spPr>
        <a:xfrm>
          <a:off x="542925" y="5810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5" name="Line 599"/>
        <xdr:cNvSpPr>
          <a:spLocks/>
        </xdr:cNvSpPr>
      </xdr:nvSpPr>
      <xdr:spPr>
        <a:xfrm>
          <a:off x="542925" y="5810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6" name="Line 1221"/>
        <xdr:cNvSpPr>
          <a:spLocks/>
        </xdr:cNvSpPr>
      </xdr:nvSpPr>
      <xdr:spPr>
        <a:xfrm>
          <a:off x="542925" y="5810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7" name="Line 1223"/>
        <xdr:cNvSpPr>
          <a:spLocks/>
        </xdr:cNvSpPr>
      </xdr:nvSpPr>
      <xdr:spPr>
        <a:xfrm>
          <a:off x="542925" y="5810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8" name="Line 1133"/>
        <xdr:cNvSpPr>
          <a:spLocks/>
        </xdr:cNvSpPr>
      </xdr:nvSpPr>
      <xdr:spPr>
        <a:xfrm>
          <a:off x="542925" y="5810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9" name="Line 1135"/>
        <xdr:cNvSpPr>
          <a:spLocks/>
        </xdr:cNvSpPr>
      </xdr:nvSpPr>
      <xdr:spPr>
        <a:xfrm>
          <a:off x="542925" y="5810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0" name="Line 1221"/>
        <xdr:cNvSpPr>
          <a:spLocks/>
        </xdr:cNvSpPr>
      </xdr:nvSpPr>
      <xdr:spPr>
        <a:xfrm>
          <a:off x="542925" y="5810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11" name="Line 1223"/>
        <xdr:cNvSpPr>
          <a:spLocks/>
        </xdr:cNvSpPr>
      </xdr:nvSpPr>
      <xdr:spPr>
        <a:xfrm>
          <a:off x="571500" y="5810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0</xdr:row>
      <xdr:rowOff>0</xdr:rowOff>
    </xdr:from>
    <xdr:to>
      <xdr:col>10</xdr:col>
      <xdr:colOff>485775</xdr:colOff>
      <xdr:row>1</xdr:row>
      <xdr:rowOff>85725</xdr:rowOff>
    </xdr:to>
    <xdr:sp>
      <xdr:nvSpPr>
        <xdr:cNvPr id="12" name="Rectangle 13"/>
        <xdr:cNvSpPr>
          <a:spLocks/>
        </xdr:cNvSpPr>
      </xdr:nvSpPr>
      <xdr:spPr>
        <a:xfrm flipH="1">
          <a:off x="6296025" y="0"/>
          <a:ext cx="3143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0</xdr:row>
      <xdr:rowOff>0</xdr:rowOff>
    </xdr:from>
    <xdr:to>
      <xdr:col>11</xdr:col>
      <xdr:colOff>0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6115050" y="0"/>
          <a:ext cx="390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2" name="Line 1682"/>
        <xdr:cNvSpPr>
          <a:spLocks/>
        </xdr:cNvSpPr>
      </xdr:nvSpPr>
      <xdr:spPr>
        <a:xfrm>
          <a:off x="533400" y="63817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3</xdr:row>
      <xdr:rowOff>9525</xdr:rowOff>
    </xdr:from>
    <xdr:to>
      <xdr:col>10</xdr:col>
      <xdr:colOff>295275</xdr:colOff>
      <xdr:row>3</xdr:row>
      <xdr:rowOff>9525</xdr:rowOff>
    </xdr:to>
    <xdr:sp>
      <xdr:nvSpPr>
        <xdr:cNvPr id="3" name="Line 1683"/>
        <xdr:cNvSpPr>
          <a:spLocks/>
        </xdr:cNvSpPr>
      </xdr:nvSpPr>
      <xdr:spPr>
        <a:xfrm>
          <a:off x="4219575" y="638175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4" name="Line 1684"/>
        <xdr:cNvSpPr>
          <a:spLocks/>
        </xdr:cNvSpPr>
      </xdr:nvSpPr>
      <xdr:spPr>
        <a:xfrm>
          <a:off x="533400" y="63817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5" name="Line 597"/>
        <xdr:cNvSpPr>
          <a:spLocks/>
        </xdr:cNvSpPr>
      </xdr:nvSpPr>
      <xdr:spPr>
        <a:xfrm>
          <a:off x="533400" y="63817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6" name="Line 599"/>
        <xdr:cNvSpPr>
          <a:spLocks/>
        </xdr:cNvSpPr>
      </xdr:nvSpPr>
      <xdr:spPr>
        <a:xfrm>
          <a:off x="533400" y="63817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7" name="Line 1221"/>
        <xdr:cNvSpPr>
          <a:spLocks/>
        </xdr:cNvSpPr>
      </xdr:nvSpPr>
      <xdr:spPr>
        <a:xfrm>
          <a:off x="533400" y="63817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8" name="Line 1223"/>
        <xdr:cNvSpPr>
          <a:spLocks/>
        </xdr:cNvSpPr>
      </xdr:nvSpPr>
      <xdr:spPr>
        <a:xfrm>
          <a:off x="533400" y="63817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9" name="Line 1133"/>
        <xdr:cNvSpPr>
          <a:spLocks/>
        </xdr:cNvSpPr>
      </xdr:nvSpPr>
      <xdr:spPr>
        <a:xfrm>
          <a:off x="533400" y="63817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0" name="Line 1135"/>
        <xdr:cNvSpPr>
          <a:spLocks/>
        </xdr:cNvSpPr>
      </xdr:nvSpPr>
      <xdr:spPr>
        <a:xfrm>
          <a:off x="533400" y="63817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1" name="Line 1221"/>
        <xdr:cNvSpPr>
          <a:spLocks/>
        </xdr:cNvSpPr>
      </xdr:nvSpPr>
      <xdr:spPr>
        <a:xfrm>
          <a:off x="533400" y="63817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12" name="Line 1223"/>
        <xdr:cNvSpPr>
          <a:spLocks/>
        </xdr:cNvSpPr>
      </xdr:nvSpPr>
      <xdr:spPr>
        <a:xfrm>
          <a:off x="561975" y="63817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9582150" y="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2" name="Rectangle 1"/>
        <xdr:cNvSpPr>
          <a:spLocks/>
        </xdr:cNvSpPr>
      </xdr:nvSpPr>
      <xdr:spPr>
        <a:xfrm>
          <a:off x="9582150" y="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3" name="Rectangle 1"/>
        <xdr:cNvSpPr>
          <a:spLocks/>
        </xdr:cNvSpPr>
      </xdr:nvSpPr>
      <xdr:spPr>
        <a:xfrm>
          <a:off x="9582150" y="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4" name="Rectangle 1"/>
        <xdr:cNvSpPr>
          <a:spLocks/>
        </xdr:cNvSpPr>
      </xdr:nvSpPr>
      <xdr:spPr>
        <a:xfrm>
          <a:off x="9582150" y="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5" name="Line 1673"/>
        <xdr:cNvSpPr>
          <a:spLocks/>
        </xdr:cNvSpPr>
      </xdr:nvSpPr>
      <xdr:spPr>
        <a:xfrm>
          <a:off x="552450" y="6381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3</xdr:row>
      <xdr:rowOff>9525</xdr:rowOff>
    </xdr:from>
    <xdr:to>
      <xdr:col>10</xdr:col>
      <xdr:colOff>419100</xdr:colOff>
      <xdr:row>3</xdr:row>
      <xdr:rowOff>9525</xdr:rowOff>
    </xdr:to>
    <xdr:sp>
      <xdr:nvSpPr>
        <xdr:cNvPr id="6" name="Line 1674"/>
        <xdr:cNvSpPr>
          <a:spLocks/>
        </xdr:cNvSpPr>
      </xdr:nvSpPr>
      <xdr:spPr>
        <a:xfrm>
          <a:off x="4543425" y="6381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7" name="Line 1675"/>
        <xdr:cNvSpPr>
          <a:spLocks/>
        </xdr:cNvSpPr>
      </xdr:nvSpPr>
      <xdr:spPr>
        <a:xfrm>
          <a:off x="552450" y="6381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8" name="Line 597"/>
        <xdr:cNvSpPr>
          <a:spLocks/>
        </xdr:cNvSpPr>
      </xdr:nvSpPr>
      <xdr:spPr>
        <a:xfrm>
          <a:off x="552450" y="6381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9" name="Line 599"/>
        <xdr:cNvSpPr>
          <a:spLocks/>
        </xdr:cNvSpPr>
      </xdr:nvSpPr>
      <xdr:spPr>
        <a:xfrm>
          <a:off x="552450" y="6381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10" name="Rectangle 12"/>
        <xdr:cNvSpPr>
          <a:spLocks/>
        </xdr:cNvSpPr>
      </xdr:nvSpPr>
      <xdr:spPr>
        <a:xfrm>
          <a:off x="9582150" y="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11" name="Rectangle 1"/>
        <xdr:cNvSpPr>
          <a:spLocks/>
        </xdr:cNvSpPr>
      </xdr:nvSpPr>
      <xdr:spPr>
        <a:xfrm>
          <a:off x="9582150" y="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12" name="Rectangle 1"/>
        <xdr:cNvSpPr>
          <a:spLocks/>
        </xdr:cNvSpPr>
      </xdr:nvSpPr>
      <xdr:spPr>
        <a:xfrm>
          <a:off x="9582150" y="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3" name="Line 1221"/>
        <xdr:cNvSpPr>
          <a:spLocks/>
        </xdr:cNvSpPr>
      </xdr:nvSpPr>
      <xdr:spPr>
        <a:xfrm>
          <a:off x="552450" y="6381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4" name="Line 1223"/>
        <xdr:cNvSpPr>
          <a:spLocks/>
        </xdr:cNvSpPr>
      </xdr:nvSpPr>
      <xdr:spPr>
        <a:xfrm>
          <a:off x="552450" y="6381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5" name="Line 1133"/>
        <xdr:cNvSpPr>
          <a:spLocks/>
        </xdr:cNvSpPr>
      </xdr:nvSpPr>
      <xdr:spPr>
        <a:xfrm>
          <a:off x="552450" y="6381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6" name="Line 1135"/>
        <xdr:cNvSpPr>
          <a:spLocks/>
        </xdr:cNvSpPr>
      </xdr:nvSpPr>
      <xdr:spPr>
        <a:xfrm>
          <a:off x="552450" y="6381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18</xdr:col>
      <xdr:colOff>219075</xdr:colOff>
      <xdr:row>1</xdr:row>
      <xdr:rowOff>57150</xdr:rowOff>
    </xdr:to>
    <xdr:sp>
      <xdr:nvSpPr>
        <xdr:cNvPr id="17" name="Rectangle 21"/>
        <xdr:cNvSpPr>
          <a:spLocks/>
        </xdr:cNvSpPr>
      </xdr:nvSpPr>
      <xdr:spPr>
        <a:xfrm>
          <a:off x="10134600" y="0"/>
          <a:ext cx="2190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18</xdr:col>
      <xdr:colOff>219075</xdr:colOff>
      <xdr:row>1</xdr:row>
      <xdr:rowOff>57150</xdr:rowOff>
    </xdr:to>
    <xdr:sp>
      <xdr:nvSpPr>
        <xdr:cNvPr id="18" name="Rectangle 1"/>
        <xdr:cNvSpPr>
          <a:spLocks/>
        </xdr:cNvSpPr>
      </xdr:nvSpPr>
      <xdr:spPr>
        <a:xfrm>
          <a:off x="10134600" y="0"/>
          <a:ext cx="2190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18</xdr:col>
      <xdr:colOff>219075</xdr:colOff>
      <xdr:row>1</xdr:row>
      <xdr:rowOff>57150</xdr:rowOff>
    </xdr:to>
    <xdr:sp>
      <xdr:nvSpPr>
        <xdr:cNvPr id="19" name="Rectangle 1"/>
        <xdr:cNvSpPr>
          <a:spLocks/>
        </xdr:cNvSpPr>
      </xdr:nvSpPr>
      <xdr:spPr>
        <a:xfrm>
          <a:off x="10134600" y="0"/>
          <a:ext cx="2190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20" name="Line 1221"/>
        <xdr:cNvSpPr>
          <a:spLocks/>
        </xdr:cNvSpPr>
      </xdr:nvSpPr>
      <xdr:spPr>
        <a:xfrm>
          <a:off x="552450" y="6381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21" name="Line 1223"/>
        <xdr:cNvSpPr>
          <a:spLocks/>
        </xdr:cNvSpPr>
      </xdr:nvSpPr>
      <xdr:spPr>
        <a:xfrm>
          <a:off x="581025" y="6381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466725</xdr:colOff>
      <xdr:row>1</xdr:row>
      <xdr:rowOff>57150</xdr:rowOff>
    </xdr:to>
    <xdr:sp>
      <xdr:nvSpPr>
        <xdr:cNvPr id="22" name="Rectangle 1"/>
        <xdr:cNvSpPr>
          <a:spLocks/>
        </xdr:cNvSpPr>
      </xdr:nvSpPr>
      <xdr:spPr>
        <a:xfrm>
          <a:off x="6105525" y="0"/>
          <a:ext cx="4667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" name="Line 1133"/>
        <xdr:cNvSpPr>
          <a:spLocks/>
        </xdr:cNvSpPr>
      </xdr:nvSpPr>
      <xdr:spPr>
        <a:xfrm>
          <a:off x="523875" y="63817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3</xdr:row>
      <xdr:rowOff>9525</xdr:rowOff>
    </xdr:from>
    <xdr:to>
      <xdr:col>9</xdr:col>
      <xdr:colOff>295275</xdr:colOff>
      <xdr:row>3</xdr:row>
      <xdr:rowOff>9525</xdr:rowOff>
    </xdr:to>
    <xdr:sp>
      <xdr:nvSpPr>
        <xdr:cNvPr id="2" name="Line 1134"/>
        <xdr:cNvSpPr>
          <a:spLocks/>
        </xdr:cNvSpPr>
      </xdr:nvSpPr>
      <xdr:spPr>
        <a:xfrm>
          <a:off x="3486150" y="63817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3" name="Line 1135"/>
        <xdr:cNvSpPr>
          <a:spLocks/>
        </xdr:cNvSpPr>
      </xdr:nvSpPr>
      <xdr:spPr>
        <a:xfrm>
          <a:off x="523875" y="63817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4" name="Line 1221"/>
        <xdr:cNvSpPr>
          <a:spLocks/>
        </xdr:cNvSpPr>
      </xdr:nvSpPr>
      <xdr:spPr>
        <a:xfrm>
          <a:off x="523875" y="63817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5" name="Line 1223"/>
        <xdr:cNvSpPr>
          <a:spLocks/>
        </xdr:cNvSpPr>
      </xdr:nvSpPr>
      <xdr:spPr>
        <a:xfrm>
          <a:off x="552450" y="63817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152400</xdr:colOff>
      <xdr:row>1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5981700" y="0"/>
          <a:ext cx="6477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0</xdr:row>
      <xdr:rowOff>0</xdr:rowOff>
    </xdr:from>
    <xdr:to>
      <xdr:col>14</xdr:col>
      <xdr:colOff>180975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7458075" y="0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2" name="Rectangle 1"/>
        <xdr:cNvSpPr>
          <a:spLocks/>
        </xdr:cNvSpPr>
      </xdr:nvSpPr>
      <xdr:spPr>
        <a:xfrm>
          <a:off x="7991475" y="0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3" name="Rectangle 1"/>
        <xdr:cNvSpPr>
          <a:spLocks/>
        </xdr:cNvSpPr>
      </xdr:nvSpPr>
      <xdr:spPr>
        <a:xfrm>
          <a:off x="7991475" y="0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4" name="Rectangle 1"/>
        <xdr:cNvSpPr>
          <a:spLocks/>
        </xdr:cNvSpPr>
      </xdr:nvSpPr>
      <xdr:spPr>
        <a:xfrm>
          <a:off x="7991475" y="0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5" name="Rectangle 1"/>
        <xdr:cNvSpPr>
          <a:spLocks/>
        </xdr:cNvSpPr>
      </xdr:nvSpPr>
      <xdr:spPr>
        <a:xfrm>
          <a:off x="7991475" y="0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6" name="Rectangle 1"/>
        <xdr:cNvSpPr>
          <a:spLocks/>
        </xdr:cNvSpPr>
      </xdr:nvSpPr>
      <xdr:spPr>
        <a:xfrm>
          <a:off x="7991475" y="0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7" name="Rectangle 1"/>
        <xdr:cNvSpPr>
          <a:spLocks/>
        </xdr:cNvSpPr>
      </xdr:nvSpPr>
      <xdr:spPr>
        <a:xfrm>
          <a:off x="7991475" y="0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8" name="Rectangle 1"/>
        <xdr:cNvSpPr>
          <a:spLocks/>
        </xdr:cNvSpPr>
      </xdr:nvSpPr>
      <xdr:spPr>
        <a:xfrm>
          <a:off x="7991475" y="0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9" name="Rectangle 1"/>
        <xdr:cNvSpPr>
          <a:spLocks/>
        </xdr:cNvSpPr>
      </xdr:nvSpPr>
      <xdr:spPr>
        <a:xfrm>
          <a:off x="7991475" y="0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10" name="Rectangle 1"/>
        <xdr:cNvSpPr>
          <a:spLocks/>
        </xdr:cNvSpPr>
      </xdr:nvSpPr>
      <xdr:spPr>
        <a:xfrm>
          <a:off x="7991475" y="0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11" name="Rectangle 1"/>
        <xdr:cNvSpPr>
          <a:spLocks/>
        </xdr:cNvSpPr>
      </xdr:nvSpPr>
      <xdr:spPr>
        <a:xfrm>
          <a:off x="7991475" y="0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12" name="Rectangle 1"/>
        <xdr:cNvSpPr>
          <a:spLocks/>
        </xdr:cNvSpPr>
      </xdr:nvSpPr>
      <xdr:spPr>
        <a:xfrm>
          <a:off x="7991475" y="0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3" name="Line 1709"/>
        <xdr:cNvSpPr>
          <a:spLocks/>
        </xdr:cNvSpPr>
      </xdr:nvSpPr>
      <xdr:spPr>
        <a:xfrm>
          <a:off x="542925" y="6572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3</xdr:row>
      <xdr:rowOff>9525</xdr:rowOff>
    </xdr:from>
    <xdr:to>
      <xdr:col>9</xdr:col>
      <xdr:colOff>180975</xdr:colOff>
      <xdr:row>3</xdr:row>
      <xdr:rowOff>9525</xdr:rowOff>
    </xdr:to>
    <xdr:sp>
      <xdr:nvSpPr>
        <xdr:cNvPr id="14" name="Line 1710"/>
        <xdr:cNvSpPr>
          <a:spLocks/>
        </xdr:cNvSpPr>
      </xdr:nvSpPr>
      <xdr:spPr>
        <a:xfrm>
          <a:off x="3105150" y="657225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5" name="Line 1711"/>
        <xdr:cNvSpPr>
          <a:spLocks/>
        </xdr:cNvSpPr>
      </xdr:nvSpPr>
      <xdr:spPr>
        <a:xfrm>
          <a:off x="542925" y="6572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6" name="Line 597"/>
        <xdr:cNvSpPr>
          <a:spLocks/>
        </xdr:cNvSpPr>
      </xdr:nvSpPr>
      <xdr:spPr>
        <a:xfrm>
          <a:off x="542925" y="6572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7" name="Line 599"/>
        <xdr:cNvSpPr>
          <a:spLocks/>
        </xdr:cNvSpPr>
      </xdr:nvSpPr>
      <xdr:spPr>
        <a:xfrm>
          <a:off x="542925" y="6572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18" name="Rectangle 20"/>
        <xdr:cNvSpPr>
          <a:spLocks/>
        </xdr:cNvSpPr>
      </xdr:nvSpPr>
      <xdr:spPr>
        <a:xfrm>
          <a:off x="7991475" y="0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19" name="Rectangle 1"/>
        <xdr:cNvSpPr>
          <a:spLocks/>
        </xdr:cNvSpPr>
      </xdr:nvSpPr>
      <xdr:spPr>
        <a:xfrm>
          <a:off x="7991475" y="0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219075</xdr:colOff>
      <xdr:row>1</xdr:row>
      <xdr:rowOff>57150</xdr:rowOff>
    </xdr:to>
    <xdr:sp>
      <xdr:nvSpPr>
        <xdr:cNvPr id="20" name="Rectangle 1"/>
        <xdr:cNvSpPr>
          <a:spLocks/>
        </xdr:cNvSpPr>
      </xdr:nvSpPr>
      <xdr:spPr>
        <a:xfrm>
          <a:off x="7991475" y="0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21" name="Line 1221"/>
        <xdr:cNvSpPr>
          <a:spLocks/>
        </xdr:cNvSpPr>
      </xdr:nvSpPr>
      <xdr:spPr>
        <a:xfrm>
          <a:off x="542925" y="6572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22" name="Line 1223"/>
        <xdr:cNvSpPr>
          <a:spLocks/>
        </xdr:cNvSpPr>
      </xdr:nvSpPr>
      <xdr:spPr>
        <a:xfrm>
          <a:off x="542925" y="6572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23" name="Line 1133"/>
        <xdr:cNvSpPr>
          <a:spLocks/>
        </xdr:cNvSpPr>
      </xdr:nvSpPr>
      <xdr:spPr>
        <a:xfrm>
          <a:off x="542925" y="6572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24" name="Line 1135"/>
        <xdr:cNvSpPr>
          <a:spLocks/>
        </xdr:cNvSpPr>
      </xdr:nvSpPr>
      <xdr:spPr>
        <a:xfrm>
          <a:off x="542925" y="6572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0</xdr:row>
      <xdr:rowOff>0</xdr:rowOff>
    </xdr:from>
    <xdr:to>
      <xdr:col>18</xdr:col>
      <xdr:colOff>219075</xdr:colOff>
      <xdr:row>1</xdr:row>
      <xdr:rowOff>57150</xdr:rowOff>
    </xdr:to>
    <xdr:sp>
      <xdr:nvSpPr>
        <xdr:cNvPr id="25" name="Rectangle 29"/>
        <xdr:cNvSpPr>
          <a:spLocks/>
        </xdr:cNvSpPr>
      </xdr:nvSpPr>
      <xdr:spPr>
        <a:xfrm>
          <a:off x="9848850" y="0"/>
          <a:ext cx="11620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17</xdr:col>
      <xdr:colOff>85725</xdr:colOff>
      <xdr:row>0</xdr:row>
      <xdr:rowOff>0</xdr:rowOff>
    </xdr:from>
    <xdr:to>
      <xdr:col>18</xdr:col>
      <xdr:colOff>219075</xdr:colOff>
      <xdr:row>1</xdr:row>
      <xdr:rowOff>57150</xdr:rowOff>
    </xdr:to>
    <xdr:sp>
      <xdr:nvSpPr>
        <xdr:cNvPr id="26" name="Rectangle 1"/>
        <xdr:cNvSpPr>
          <a:spLocks/>
        </xdr:cNvSpPr>
      </xdr:nvSpPr>
      <xdr:spPr>
        <a:xfrm>
          <a:off x="9848850" y="0"/>
          <a:ext cx="11620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17</xdr:col>
      <xdr:colOff>85725</xdr:colOff>
      <xdr:row>0</xdr:row>
      <xdr:rowOff>0</xdr:rowOff>
    </xdr:from>
    <xdr:to>
      <xdr:col>18</xdr:col>
      <xdr:colOff>219075</xdr:colOff>
      <xdr:row>1</xdr:row>
      <xdr:rowOff>57150</xdr:rowOff>
    </xdr:to>
    <xdr:sp>
      <xdr:nvSpPr>
        <xdr:cNvPr id="27" name="Rectangle 1"/>
        <xdr:cNvSpPr>
          <a:spLocks/>
        </xdr:cNvSpPr>
      </xdr:nvSpPr>
      <xdr:spPr>
        <a:xfrm>
          <a:off x="9848850" y="0"/>
          <a:ext cx="11620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28" name="Line 1221"/>
        <xdr:cNvSpPr>
          <a:spLocks/>
        </xdr:cNvSpPr>
      </xdr:nvSpPr>
      <xdr:spPr>
        <a:xfrm>
          <a:off x="542925" y="6572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29" name="Line 1223"/>
        <xdr:cNvSpPr>
          <a:spLocks/>
        </xdr:cNvSpPr>
      </xdr:nvSpPr>
      <xdr:spPr>
        <a:xfrm>
          <a:off x="571500" y="6572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38100</xdr:colOff>
      <xdr:row>1</xdr:row>
      <xdr:rowOff>57150</xdr:rowOff>
    </xdr:to>
    <xdr:sp>
      <xdr:nvSpPr>
        <xdr:cNvPr id="30" name="Rectangle 32"/>
        <xdr:cNvSpPr>
          <a:spLocks/>
        </xdr:cNvSpPr>
      </xdr:nvSpPr>
      <xdr:spPr>
        <a:xfrm>
          <a:off x="5734050" y="0"/>
          <a:ext cx="5429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" name="Line 1716"/>
        <xdr:cNvSpPr>
          <a:spLocks/>
        </xdr:cNvSpPr>
      </xdr:nvSpPr>
      <xdr:spPr>
        <a:xfrm>
          <a:off x="533400" y="6572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</xdr:row>
      <xdr:rowOff>9525</xdr:rowOff>
    </xdr:from>
    <xdr:to>
      <xdr:col>10</xdr:col>
      <xdr:colOff>352425</xdr:colOff>
      <xdr:row>3</xdr:row>
      <xdr:rowOff>9525</xdr:rowOff>
    </xdr:to>
    <xdr:sp>
      <xdr:nvSpPr>
        <xdr:cNvPr id="2" name="Line 1717"/>
        <xdr:cNvSpPr>
          <a:spLocks/>
        </xdr:cNvSpPr>
      </xdr:nvSpPr>
      <xdr:spPr>
        <a:xfrm>
          <a:off x="4095750" y="65722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3" name="Line 1726"/>
        <xdr:cNvSpPr>
          <a:spLocks/>
        </xdr:cNvSpPr>
      </xdr:nvSpPr>
      <xdr:spPr>
        <a:xfrm>
          <a:off x="533400" y="6572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4" name="Line 1728"/>
        <xdr:cNvSpPr>
          <a:spLocks/>
        </xdr:cNvSpPr>
      </xdr:nvSpPr>
      <xdr:spPr>
        <a:xfrm>
          <a:off x="533400" y="6572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5" name="Line 1730"/>
        <xdr:cNvSpPr>
          <a:spLocks/>
        </xdr:cNvSpPr>
      </xdr:nvSpPr>
      <xdr:spPr>
        <a:xfrm>
          <a:off x="533400" y="6572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6" name="Line 597"/>
        <xdr:cNvSpPr>
          <a:spLocks/>
        </xdr:cNvSpPr>
      </xdr:nvSpPr>
      <xdr:spPr>
        <a:xfrm>
          <a:off x="533400" y="6572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7" name="Line 599"/>
        <xdr:cNvSpPr>
          <a:spLocks/>
        </xdr:cNvSpPr>
      </xdr:nvSpPr>
      <xdr:spPr>
        <a:xfrm>
          <a:off x="533400" y="6572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8" name="Line 1221"/>
        <xdr:cNvSpPr>
          <a:spLocks/>
        </xdr:cNvSpPr>
      </xdr:nvSpPr>
      <xdr:spPr>
        <a:xfrm>
          <a:off x="533400" y="6572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9" name="Line 1223"/>
        <xdr:cNvSpPr>
          <a:spLocks/>
        </xdr:cNvSpPr>
      </xdr:nvSpPr>
      <xdr:spPr>
        <a:xfrm>
          <a:off x="533400" y="6572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0" name="Line 1133"/>
        <xdr:cNvSpPr>
          <a:spLocks/>
        </xdr:cNvSpPr>
      </xdr:nvSpPr>
      <xdr:spPr>
        <a:xfrm>
          <a:off x="533400" y="6572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1" name="Line 1135"/>
        <xdr:cNvSpPr>
          <a:spLocks/>
        </xdr:cNvSpPr>
      </xdr:nvSpPr>
      <xdr:spPr>
        <a:xfrm>
          <a:off x="533400" y="6572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2" name="Line 1221"/>
        <xdr:cNvSpPr>
          <a:spLocks/>
        </xdr:cNvSpPr>
      </xdr:nvSpPr>
      <xdr:spPr>
        <a:xfrm>
          <a:off x="533400" y="6572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13" name="Line 1223"/>
        <xdr:cNvSpPr>
          <a:spLocks/>
        </xdr:cNvSpPr>
      </xdr:nvSpPr>
      <xdr:spPr>
        <a:xfrm>
          <a:off x="561975" y="6572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19050</xdr:colOff>
      <xdr:row>1</xdr:row>
      <xdr:rowOff>57150</xdr:rowOff>
    </xdr:to>
    <xdr:sp>
      <xdr:nvSpPr>
        <xdr:cNvPr id="14" name="Rectangle 14"/>
        <xdr:cNvSpPr>
          <a:spLocks/>
        </xdr:cNvSpPr>
      </xdr:nvSpPr>
      <xdr:spPr>
        <a:xfrm>
          <a:off x="5905500" y="0"/>
          <a:ext cx="4762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" name="Line 1133"/>
        <xdr:cNvSpPr>
          <a:spLocks/>
        </xdr:cNvSpPr>
      </xdr:nvSpPr>
      <xdr:spPr>
        <a:xfrm>
          <a:off x="542925" y="6286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3</xdr:row>
      <xdr:rowOff>9525</xdr:rowOff>
    </xdr:from>
    <xdr:to>
      <xdr:col>9</xdr:col>
      <xdr:colOff>352425</xdr:colOff>
      <xdr:row>3</xdr:row>
      <xdr:rowOff>9525</xdr:rowOff>
    </xdr:to>
    <xdr:sp>
      <xdr:nvSpPr>
        <xdr:cNvPr id="2" name="Line 1134"/>
        <xdr:cNvSpPr>
          <a:spLocks/>
        </xdr:cNvSpPr>
      </xdr:nvSpPr>
      <xdr:spPr>
        <a:xfrm>
          <a:off x="3495675" y="62865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3" name="Line 1135"/>
        <xdr:cNvSpPr>
          <a:spLocks/>
        </xdr:cNvSpPr>
      </xdr:nvSpPr>
      <xdr:spPr>
        <a:xfrm>
          <a:off x="542925" y="6286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4" name="Line 1221"/>
        <xdr:cNvSpPr>
          <a:spLocks/>
        </xdr:cNvSpPr>
      </xdr:nvSpPr>
      <xdr:spPr>
        <a:xfrm>
          <a:off x="542925" y="6286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5" name="Line 1223"/>
        <xdr:cNvSpPr>
          <a:spLocks/>
        </xdr:cNvSpPr>
      </xdr:nvSpPr>
      <xdr:spPr>
        <a:xfrm>
          <a:off x="571500" y="6286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114300</xdr:colOff>
      <xdr:row>1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6000750" y="0"/>
          <a:ext cx="6096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" name="Line 1133"/>
        <xdr:cNvSpPr>
          <a:spLocks/>
        </xdr:cNvSpPr>
      </xdr:nvSpPr>
      <xdr:spPr>
        <a:xfrm>
          <a:off x="514350" y="62865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3</xdr:row>
      <xdr:rowOff>9525</xdr:rowOff>
    </xdr:from>
    <xdr:to>
      <xdr:col>9</xdr:col>
      <xdr:colOff>381000</xdr:colOff>
      <xdr:row>3</xdr:row>
      <xdr:rowOff>9525</xdr:rowOff>
    </xdr:to>
    <xdr:sp>
      <xdr:nvSpPr>
        <xdr:cNvPr id="2" name="Line 1134"/>
        <xdr:cNvSpPr>
          <a:spLocks/>
        </xdr:cNvSpPr>
      </xdr:nvSpPr>
      <xdr:spPr>
        <a:xfrm>
          <a:off x="3571875" y="62865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3" name="Line 1135"/>
        <xdr:cNvSpPr>
          <a:spLocks/>
        </xdr:cNvSpPr>
      </xdr:nvSpPr>
      <xdr:spPr>
        <a:xfrm>
          <a:off x="514350" y="62865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4" name="Line 1221"/>
        <xdr:cNvSpPr>
          <a:spLocks/>
        </xdr:cNvSpPr>
      </xdr:nvSpPr>
      <xdr:spPr>
        <a:xfrm>
          <a:off x="514350" y="62865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5" name="Line 1223"/>
        <xdr:cNvSpPr>
          <a:spLocks/>
        </xdr:cNvSpPr>
      </xdr:nvSpPr>
      <xdr:spPr>
        <a:xfrm>
          <a:off x="542925" y="62865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238125</xdr:colOff>
      <xdr:row>1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6067425" y="0"/>
          <a:ext cx="619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" name="Line 1133"/>
        <xdr:cNvSpPr>
          <a:spLocks/>
        </xdr:cNvSpPr>
      </xdr:nvSpPr>
      <xdr:spPr>
        <a:xfrm>
          <a:off x="552450" y="61912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2" name="Line 1135"/>
        <xdr:cNvSpPr>
          <a:spLocks/>
        </xdr:cNvSpPr>
      </xdr:nvSpPr>
      <xdr:spPr>
        <a:xfrm>
          <a:off x="552450" y="61912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3" name="Line 1221"/>
        <xdr:cNvSpPr>
          <a:spLocks/>
        </xdr:cNvSpPr>
      </xdr:nvSpPr>
      <xdr:spPr>
        <a:xfrm>
          <a:off x="552450" y="61912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4" name="Line 1223"/>
        <xdr:cNvSpPr>
          <a:spLocks/>
        </xdr:cNvSpPr>
      </xdr:nvSpPr>
      <xdr:spPr>
        <a:xfrm>
          <a:off x="581025" y="61912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0</xdr:row>
      <xdr:rowOff>0</xdr:rowOff>
    </xdr:from>
    <xdr:to>
      <xdr:col>11</xdr:col>
      <xdr:colOff>219075</xdr:colOff>
      <xdr:row>1</xdr:row>
      <xdr:rowOff>57150</xdr:rowOff>
    </xdr:to>
    <xdr:sp>
      <xdr:nvSpPr>
        <xdr:cNvPr id="5" name="Rectangle 6"/>
        <xdr:cNvSpPr>
          <a:spLocks/>
        </xdr:cNvSpPr>
      </xdr:nvSpPr>
      <xdr:spPr>
        <a:xfrm>
          <a:off x="6172200" y="0"/>
          <a:ext cx="495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5</xdr:col>
      <xdr:colOff>485775</xdr:colOff>
      <xdr:row>3</xdr:row>
      <xdr:rowOff>0</xdr:rowOff>
    </xdr:from>
    <xdr:to>
      <xdr:col>9</xdr:col>
      <xdr:colOff>314325</xdr:colOff>
      <xdr:row>3</xdr:row>
      <xdr:rowOff>0</xdr:rowOff>
    </xdr:to>
    <xdr:sp>
      <xdr:nvSpPr>
        <xdr:cNvPr id="6" name="Line 1134"/>
        <xdr:cNvSpPr>
          <a:spLocks/>
        </xdr:cNvSpPr>
      </xdr:nvSpPr>
      <xdr:spPr>
        <a:xfrm>
          <a:off x="3629025" y="60960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" name="Line 1133"/>
        <xdr:cNvSpPr>
          <a:spLocks/>
        </xdr:cNvSpPr>
      </xdr:nvSpPr>
      <xdr:spPr>
        <a:xfrm>
          <a:off x="609600" y="6191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2" name="Line 1135"/>
        <xdr:cNvSpPr>
          <a:spLocks/>
        </xdr:cNvSpPr>
      </xdr:nvSpPr>
      <xdr:spPr>
        <a:xfrm>
          <a:off x="609600" y="6191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3" name="Line 1221"/>
        <xdr:cNvSpPr>
          <a:spLocks/>
        </xdr:cNvSpPr>
      </xdr:nvSpPr>
      <xdr:spPr>
        <a:xfrm>
          <a:off x="609600" y="6191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4" name="Line 1223"/>
        <xdr:cNvSpPr>
          <a:spLocks/>
        </xdr:cNvSpPr>
      </xdr:nvSpPr>
      <xdr:spPr>
        <a:xfrm>
          <a:off x="638175" y="6191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0</xdr:row>
      <xdr:rowOff>0</xdr:rowOff>
    </xdr:from>
    <xdr:to>
      <xdr:col>11</xdr:col>
      <xdr:colOff>180975</xdr:colOff>
      <xdr:row>1</xdr:row>
      <xdr:rowOff>57150</xdr:rowOff>
    </xdr:to>
    <xdr:sp>
      <xdr:nvSpPr>
        <xdr:cNvPr id="5" name="Rectangle 6"/>
        <xdr:cNvSpPr>
          <a:spLocks/>
        </xdr:cNvSpPr>
      </xdr:nvSpPr>
      <xdr:spPr>
        <a:xfrm>
          <a:off x="6134100" y="0"/>
          <a:ext cx="6191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5</xdr:col>
      <xdr:colOff>200025</xdr:colOff>
      <xdr:row>3</xdr:row>
      <xdr:rowOff>0</xdr:rowOff>
    </xdr:from>
    <xdr:to>
      <xdr:col>9</xdr:col>
      <xdr:colOff>266700</xdr:colOff>
      <xdr:row>3</xdr:row>
      <xdr:rowOff>0</xdr:rowOff>
    </xdr:to>
    <xdr:sp>
      <xdr:nvSpPr>
        <xdr:cNvPr id="6" name="Line 1134"/>
        <xdr:cNvSpPr>
          <a:spLocks/>
        </xdr:cNvSpPr>
      </xdr:nvSpPr>
      <xdr:spPr>
        <a:xfrm>
          <a:off x="3533775" y="60960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" name="Line 1133"/>
        <xdr:cNvSpPr>
          <a:spLocks/>
        </xdr:cNvSpPr>
      </xdr:nvSpPr>
      <xdr:spPr>
        <a:xfrm>
          <a:off x="571500" y="5810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3</xdr:row>
      <xdr:rowOff>9525</xdr:rowOff>
    </xdr:from>
    <xdr:to>
      <xdr:col>11</xdr:col>
      <xdr:colOff>19050</xdr:colOff>
      <xdr:row>3</xdr:row>
      <xdr:rowOff>9525</xdr:rowOff>
    </xdr:to>
    <xdr:sp>
      <xdr:nvSpPr>
        <xdr:cNvPr id="2" name="Line 1134"/>
        <xdr:cNvSpPr>
          <a:spLocks/>
        </xdr:cNvSpPr>
      </xdr:nvSpPr>
      <xdr:spPr>
        <a:xfrm>
          <a:off x="4391025" y="581025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3" name="Line 1135"/>
        <xdr:cNvSpPr>
          <a:spLocks/>
        </xdr:cNvSpPr>
      </xdr:nvSpPr>
      <xdr:spPr>
        <a:xfrm>
          <a:off x="571500" y="5810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4" name="Line 1221"/>
        <xdr:cNvSpPr>
          <a:spLocks/>
        </xdr:cNvSpPr>
      </xdr:nvSpPr>
      <xdr:spPr>
        <a:xfrm>
          <a:off x="571500" y="5810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5" name="Line 1223"/>
        <xdr:cNvSpPr>
          <a:spLocks/>
        </xdr:cNvSpPr>
      </xdr:nvSpPr>
      <xdr:spPr>
        <a:xfrm>
          <a:off x="600075" y="5810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0</xdr:row>
      <xdr:rowOff>0</xdr:rowOff>
    </xdr:from>
    <xdr:to>
      <xdr:col>11</xdr:col>
      <xdr:colOff>238125</xdr:colOff>
      <xdr:row>1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6238875" y="0"/>
          <a:ext cx="514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1" name="Line 1133"/>
        <xdr:cNvSpPr>
          <a:spLocks/>
        </xdr:cNvSpPr>
      </xdr:nvSpPr>
      <xdr:spPr>
        <a:xfrm>
          <a:off x="504825" y="58102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9525</xdr:rowOff>
    </xdr:from>
    <xdr:to>
      <xdr:col>9</xdr:col>
      <xdr:colOff>257175</xdr:colOff>
      <xdr:row>3</xdr:row>
      <xdr:rowOff>9525</xdr:rowOff>
    </xdr:to>
    <xdr:sp>
      <xdr:nvSpPr>
        <xdr:cNvPr id="2" name="Line 1134"/>
        <xdr:cNvSpPr>
          <a:spLocks/>
        </xdr:cNvSpPr>
      </xdr:nvSpPr>
      <xdr:spPr>
        <a:xfrm>
          <a:off x="3467100" y="58102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3" name="Line 1135"/>
        <xdr:cNvSpPr>
          <a:spLocks/>
        </xdr:cNvSpPr>
      </xdr:nvSpPr>
      <xdr:spPr>
        <a:xfrm>
          <a:off x="504825" y="58102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>
      <xdr:nvSpPr>
        <xdr:cNvPr id="4" name="Line 1221"/>
        <xdr:cNvSpPr>
          <a:spLocks/>
        </xdr:cNvSpPr>
      </xdr:nvSpPr>
      <xdr:spPr>
        <a:xfrm>
          <a:off x="504825" y="58102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9525</xdr:rowOff>
    </xdr:from>
    <xdr:to>
      <xdr:col>3</xdr:col>
      <xdr:colOff>95250</xdr:colOff>
      <xdr:row>3</xdr:row>
      <xdr:rowOff>9525</xdr:rowOff>
    </xdr:to>
    <xdr:sp>
      <xdr:nvSpPr>
        <xdr:cNvPr id="5" name="Line 1223"/>
        <xdr:cNvSpPr>
          <a:spLocks/>
        </xdr:cNvSpPr>
      </xdr:nvSpPr>
      <xdr:spPr>
        <a:xfrm>
          <a:off x="533400" y="58102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47625</xdr:colOff>
      <xdr:row>1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6057900" y="0"/>
          <a:ext cx="552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20CSU-XDD-V&#258;N%20&#272;&#7912;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20PSUQNH2-HI&#7872;N%20H&#210;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sach goc"/>
      <sheetName val="K20CSU-XDD"/>
      <sheetName val="K12XDD1"/>
      <sheetName val="K12XDC"/>
      <sheetName val="K14XCD"/>
      <sheetName val="DS chu nhiem"/>
    </sheetNames>
    <sheetDataSet>
      <sheetData sheetId="1">
        <row r="9">
          <cell r="O9">
            <v>2020613232</v>
          </cell>
          <cell r="P9" t="str">
            <v>Hoàng Tuấn</v>
          </cell>
          <cell r="Q9" t="str">
            <v>Anh</v>
          </cell>
          <cell r="T9" t="str">
            <v>X</v>
          </cell>
          <cell r="V9">
            <v>85</v>
          </cell>
        </row>
        <row r="10">
          <cell r="O10">
            <v>2020340835</v>
          </cell>
          <cell r="P10" t="str">
            <v>Nguyễn Thanh</v>
          </cell>
          <cell r="Q10" t="str">
            <v>Bảo</v>
          </cell>
          <cell r="T10" t="str">
            <v>X</v>
          </cell>
          <cell r="V10">
            <v>50</v>
          </cell>
        </row>
        <row r="11">
          <cell r="O11">
            <v>2021610557</v>
          </cell>
          <cell r="P11" t="str">
            <v>Nguyễn Hoàng</v>
          </cell>
          <cell r="Q11" t="str">
            <v>Công</v>
          </cell>
          <cell r="T11" t="str">
            <v>X</v>
          </cell>
          <cell r="V11">
            <v>80</v>
          </cell>
        </row>
        <row r="12">
          <cell r="O12">
            <v>2021613961</v>
          </cell>
          <cell r="P12" t="str">
            <v>Bùi Mạnh</v>
          </cell>
          <cell r="Q12" t="str">
            <v>Cường</v>
          </cell>
          <cell r="T12" t="str">
            <v>X</v>
          </cell>
          <cell r="V12">
            <v>85</v>
          </cell>
        </row>
        <row r="13">
          <cell r="O13">
            <v>2021616708</v>
          </cell>
          <cell r="P13" t="str">
            <v>Trần Đình</v>
          </cell>
          <cell r="Q13" t="str">
            <v>Đạt</v>
          </cell>
          <cell r="T13" t="str">
            <v>X</v>
          </cell>
          <cell r="V13">
            <v>95</v>
          </cell>
        </row>
        <row r="14">
          <cell r="O14">
            <v>2021616376</v>
          </cell>
          <cell r="P14" t="str">
            <v>Trần Tiến</v>
          </cell>
          <cell r="Q14" t="str">
            <v>Dũng</v>
          </cell>
          <cell r="T14" t="str">
            <v>X</v>
          </cell>
          <cell r="V14">
            <v>50</v>
          </cell>
        </row>
        <row r="15">
          <cell r="O15">
            <v>2021616777</v>
          </cell>
          <cell r="P15" t="str">
            <v>Trần Đức</v>
          </cell>
          <cell r="Q15" t="str">
            <v>Hiếu</v>
          </cell>
          <cell r="T15" t="str">
            <v>X</v>
          </cell>
          <cell r="V15">
            <v>85</v>
          </cell>
        </row>
        <row r="16">
          <cell r="O16">
            <v>2021614361</v>
          </cell>
          <cell r="P16" t="str">
            <v>Trà Quốc</v>
          </cell>
          <cell r="Q16" t="str">
            <v>Huy</v>
          </cell>
          <cell r="T16" t="str">
            <v>X</v>
          </cell>
          <cell r="V16">
            <v>0</v>
          </cell>
        </row>
        <row r="17">
          <cell r="O17">
            <v>1921613350</v>
          </cell>
          <cell r="P17" t="str">
            <v>Nguyễn Hoàng Anh</v>
          </cell>
          <cell r="Q17" t="str">
            <v>Khoa</v>
          </cell>
          <cell r="T17" t="str">
            <v>X</v>
          </cell>
          <cell r="V17">
            <v>80</v>
          </cell>
        </row>
        <row r="18">
          <cell r="O18">
            <v>2021614677</v>
          </cell>
          <cell r="P18" t="str">
            <v>Nguyễn Đăng</v>
          </cell>
          <cell r="Q18" t="str">
            <v>Lâm</v>
          </cell>
          <cell r="T18" t="str">
            <v>X</v>
          </cell>
          <cell r="V18">
            <v>85</v>
          </cell>
        </row>
        <row r="19">
          <cell r="O19">
            <v>2021613667</v>
          </cell>
          <cell r="P19" t="str">
            <v>Nguyễn Quốc</v>
          </cell>
          <cell r="Q19" t="str">
            <v>Lưu</v>
          </cell>
          <cell r="T19" t="str">
            <v>X</v>
          </cell>
          <cell r="V19">
            <v>60</v>
          </cell>
        </row>
        <row r="20">
          <cell r="O20">
            <v>2021618198</v>
          </cell>
          <cell r="P20" t="str">
            <v>Nguyễn Văn</v>
          </cell>
          <cell r="Q20" t="str">
            <v>Phát</v>
          </cell>
          <cell r="T20" t="str">
            <v>X</v>
          </cell>
          <cell r="V20">
            <v>95</v>
          </cell>
        </row>
        <row r="21">
          <cell r="O21">
            <v>2021355482</v>
          </cell>
          <cell r="P21" t="str">
            <v>Nguyễn Đăng</v>
          </cell>
          <cell r="Q21" t="str">
            <v>Quang</v>
          </cell>
          <cell r="T21" t="str">
            <v>X</v>
          </cell>
          <cell r="V21">
            <v>85</v>
          </cell>
        </row>
        <row r="22">
          <cell r="O22">
            <v>2021618304</v>
          </cell>
          <cell r="P22" t="str">
            <v>Lê Minh</v>
          </cell>
          <cell r="Q22" t="str">
            <v>Sơn</v>
          </cell>
          <cell r="T22" t="str">
            <v>X</v>
          </cell>
          <cell r="V22">
            <v>0</v>
          </cell>
        </row>
        <row r="23">
          <cell r="O23">
            <v>2021617217</v>
          </cell>
          <cell r="P23" t="str">
            <v>Nguyễn Văn Thành</v>
          </cell>
          <cell r="Q23" t="str">
            <v>Tài</v>
          </cell>
          <cell r="T23" t="str">
            <v>X</v>
          </cell>
          <cell r="V23">
            <v>80</v>
          </cell>
        </row>
        <row r="24">
          <cell r="O24">
            <v>2020142978</v>
          </cell>
          <cell r="P24" t="str">
            <v>Phạm Hửu</v>
          </cell>
          <cell r="Q24" t="str">
            <v>Tiến</v>
          </cell>
          <cell r="T24" t="str">
            <v>X</v>
          </cell>
          <cell r="V24">
            <v>0</v>
          </cell>
        </row>
        <row r="25">
          <cell r="O25">
            <v>2021340510</v>
          </cell>
          <cell r="P25" t="str">
            <v>Trần Thanh</v>
          </cell>
          <cell r="Q25" t="str">
            <v>Trung</v>
          </cell>
          <cell r="T25" t="str">
            <v>X</v>
          </cell>
          <cell r="V25">
            <v>80</v>
          </cell>
        </row>
        <row r="26">
          <cell r="O26">
            <v>2021613355</v>
          </cell>
          <cell r="P26" t="str">
            <v>Đồng Thanh</v>
          </cell>
          <cell r="Q26" t="str">
            <v>Trung</v>
          </cell>
          <cell r="T26" t="str">
            <v>X</v>
          </cell>
          <cell r="V26">
            <v>90</v>
          </cell>
        </row>
        <row r="27">
          <cell r="O27">
            <v>2021613603</v>
          </cell>
          <cell r="P27" t="str">
            <v>Đỗ Văn</v>
          </cell>
          <cell r="Q27" t="str">
            <v>Trường</v>
          </cell>
          <cell r="T27" t="str">
            <v>X</v>
          </cell>
          <cell r="V27">
            <v>0</v>
          </cell>
        </row>
        <row r="28">
          <cell r="O28">
            <v>2021615809</v>
          </cell>
          <cell r="P28" t="str">
            <v>Nguyễn Văn</v>
          </cell>
          <cell r="Q28" t="str">
            <v>Tuân</v>
          </cell>
          <cell r="T28" t="str">
            <v>X</v>
          </cell>
          <cell r="V28">
            <v>0</v>
          </cell>
        </row>
        <row r="29">
          <cell r="O29">
            <v>1921616514</v>
          </cell>
          <cell r="P29" t="str">
            <v>Võ Đức Anh</v>
          </cell>
          <cell r="Q29" t="str">
            <v>Tuấn</v>
          </cell>
          <cell r="T29" t="str">
            <v>X</v>
          </cell>
          <cell r="V29">
            <v>60</v>
          </cell>
        </row>
        <row r="30">
          <cell r="O30">
            <v>1921619184</v>
          </cell>
          <cell r="P30" t="str">
            <v>Trần Thanh</v>
          </cell>
          <cell r="Q30" t="str">
            <v>Việt</v>
          </cell>
          <cell r="T30" t="str">
            <v>X</v>
          </cell>
          <cell r="V30">
            <v>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L02"/>
    </sheetNames>
    <sheetDataSet>
      <sheetData sheetId="0">
        <row r="10">
          <cell r="D10">
            <v>2021235878</v>
          </cell>
          <cell r="E10" t="str">
            <v>Nam</v>
          </cell>
          <cell r="G10" t="str">
            <v>X</v>
          </cell>
          <cell r="I10">
            <v>0</v>
          </cell>
        </row>
        <row r="11">
          <cell r="D11">
            <v>2020244359</v>
          </cell>
          <cell r="E11" t="str">
            <v>Nữ</v>
          </cell>
          <cell r="G11" t="str">
            <v>X</v>
          </cell>
          <cell r="I11">
            <v>98</v>
          </cell>
        </row>
        <row r="12">
          <cell r="D12">
            <v>2020238465</v>
          </cell>
          <cell r="E12" t="str">
            <v>Nữ</v>
          </cell>
          <cell r="G12" t="str">
            <v>X</v>
          </cell>
          <cell r="I12">
            <v>93</v>
          </cell>
        </row>
        <row r="13">
          <cell r="D13">
            <v>2020234026</v>
          </cell>
          <cell r="E13" t="str">
            <v>Nữ</v>
          </cell>
          <cell r="G13" t="str">
            <v>X</v>
          </cell>
          <cell r="I13">
            <v>85</v>
          </cell>
        </row>
        <row r="14">
          <cell r="D14">
            <v>2021213942</v>
          </cell>
          <cell r="E14" t="str">
            <v>Nam</v>
          </cell>
          <cell r="G14" t="str">
            <v>X</v>
          </cell>
          <cell r="I14">
            <v>81</v>
          </cell>
        </row>
        <row r="15">
          <cell r="D15">
            <v>2021246365</v>
          </cell>
          <cell r="E15" t="str">
            <v>Nam</v>
          </cell>
          <cell r="G15" t="str">
            <v>X</v>
          </cell>
          <cell r="I15">
            <v>91</v>
          </cell>
        </row>
        <row r="16">
          <cell r="D16">
            <v>2020244076</v>
          </cell>
          <cell r="E16" t="str">
            <v>Nữ</v>
          </cell>
          <cell r="G16" t="str">
            <v>X</v>
          </cell>
          <cell r="I16">
            <v>77</v>
          </cell>
        </row>
        <row r="17">
          <cell r="D17">
            <v>2020244949</v>
          </cell>
          <cell r="E17" t="str">
            <v>Nữ</v>
          </cell>
          <cell r="G17" t="str">
            <v>X</v>
          </cell>
          <cell r="I17">
            <v>0</v>
          </cell>
        </row>
        <row r="18">
          <cell r="D18">
            <v>2021216282</v>
          </cell>
          <cell r="E18" t="str">
            <v>Nam</v>
          </cell>
          <cell r="G18" t="str">
            <v>X</v>
          </cell>
          <cell r="I18">
            <v>96</v>
          </cell>
        </row>
        <row r="19">
          <cell r="D19">
            <v>2020236314</v>
          </cell>
          <cell r="E19" t="str">
            <v>Nữ</v>
          </cell>
          <cell r="G19" t="str">
            <v>X</v>
          </cell>
          <cell r="I19">
            <v>86</v>
          </cell>
        </row>
        <row r="20">
          <cell r="D20">
            <v>2020232932</v>
          </cell>
          <cell r="E20" t="str">
            <v>Nữ</v>
          </cell>
          <cell r="G20" t="str">
            <v>X</v>
          </cell>
          <cell r="I20">
            <v>98</v>
          </cell>
        </row>
        <row r="21">
          <cell r="D21">
            <v>2020240655</v>
          </cell>
          <cell r="E21" t="str">
            <v>Nữ</v>
          </cell>
          <cell r="G21" t="str">
            <v>X</v>
          </cell>
          <cell r="I21">
            <v>83</v>
          </cell>
        </row>
        <row r="22">
          <cell r="D22">
            <v>2020226916</v>
          </cell>
          <cell r="E22" t="str">
            <v>Nữ</v>
          </cell>
          <cell r="G22" t="str">
            <v>X</v>
          </cell>
          <cell r="I22">
            <v>95</v>
          </cell>
        </row>
        <row r="23">
          <cell r="D23">
            <v>2020348471</v>
          </cell>
          <cell r="E23" t="str">
            <v>Nữ</v>
          </cell>
          <cell r="G23" t="str">
            <v>X</v>
          </cell>
          <cell r="I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27.xml" /><Relationship Id="rId4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29.xml" /><Relationship Id="rId4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31.xml" /><Relationship Id="rId4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7"/>
  <sheetViews>
    <sheetView tabSelected="1" zoomScalePageLayoutView="0" workbookViewId="0" topLeftCell="A40">
      <selection activeCell="L53" sqref="L53"/>
    </sheetView>
  </sheetViews>
  <sheetFormatPr defaultColWidth="9.140625" defaultRowHeight="12.75"/>
  <cols>
    <col min="1" max="1" width="14.8515625" style="176" bestFit="1" customWidth="1"/>
    <col min="2" max="15" width="7.8515625" style="176" customWidth="1"/>
    <col min="16" max="16" width="9.140625" style="176" customWidth="1"/>
    <col min="17" max="17" width="7.8515625" style="176" customWidth="1"/>
    <col min="18" max="20" width="9.140625" style="176" customWidth="1"/>
    <col min="21" max="21" width="10.8515625" style="176" bestFit="1" customWidth="1"/>
    <col min="22" max="16384" width="9.140625" style="176" customWidth="1"/>
  </cols>
  <sheetData>
    <row r="1" ht="22.5" customHeight="1"/>
    <row r="2" spans="1:17" ht="15.75">
      <c r="A2" s="303" t="s">
        <v>732</v>
      </c>
      <c r="B2" s="303"/>
      <c r="C2" s="303"/>
      <c r="D2" s="303"/>
      <c r="E2" s="303"/>
      <c r="F2" s="303"/>
      <c r="G2" s="177"/>
      <c r="H2" s="177"/>
      <c r="I2" s="177"/>
      <c r="J2" s="303" t="s">
        <v>733</v>
      </c>
      <c r="K2" s="303"/>
      <c r="L2" s="303"/>
      <c r="M2" s="303"/>
      <c r="N2" s="303"/>
      <c r="O2" s="303"/>
      <c r="P2" s="303"/>
      <c r="Q2" s="303"/>
    </row>
    <row r="3" spans="1:17" ht="15.75">
      <c r="A3" s="304" t="s">
        <v>734</v>
      </c>
      <c r="B3" s="304"/>
      <c r="C3" s="304"/>
      <c r="D3" s="304"/>
      <c r="E3" s="304"/>
      <c r="F3" s="304"/>
      <c r="G3" s="177"/>
      <c r="H3" s="177"/>
      <c r="I3" s="177"/>
      <c r="J3" s="303" t="s">
        <v>1502</v>
      </c>
      <c r="K3" s="303"/>
      <c r="L3" s="303"/>
      <c r="M3" s="303"/>
      <c r="N3" s="303"/>
      <c r="O3" s="303"/>
      <c r="P3" s="303"/>
      <c r="Q3" s="303"/>
    </row>
    <row r="4" spans="1:17" ht="10.5" customHeight="1">
      <c r="A4" s="305" t="s">
        <v>1503</v>
      </c>
      <c r="B4" s="305"/>
      <c r="C4" s="305"/>
      <c r="D4" s="305"/>
      <c r="E4" s="305"/>
      <c r="F4" s="305"/>
      <c r="G4" s="178"/>
      <c r="H4" s="178"/>
      <c r="I4" s="178"/>
      <c r="J4" s="306" t="s">
        <v>1504</v>
      </c>
      <c r="K4" s="306"/>
      <c r="L4" s="306"/>
      <c r="M4" s="306"/>
      <c r="N4" s="306"/>
      <c r="O4" s="306"/>
      <c r="P4" s="306"/>
      <c r="Q4" s="306"/>
    </row>
    <row r="5" spans="1:17" ht="10.5" customHeight="1">
      <c r="A5" s="179"/>
      <c r="B5" s="179"/>
      <c r="C5" s="179"/>
      <c r="D5" s="179"/>
      <c r="E5" s="179"/>
      <c r="F5" s="179"/>
      <c r="G5" s="178"/>
      <c r="H5" s="178"/>
      <c r="I5" s="178"/>
      <c r="J5" s="180"/>
      <c r="K5" s="180"/>
      <c r="L5" s="180"/>
      <c r="M5" s="180"/>
      <c r="N5" s="180"/>
      <c r="O5" s="180"/>
      <c r="P5" s="180"/>
      <c r="Q5" s="180"/>
    </row>
    <row r="6" spans="1:17" ht="10.5" customHeight="1">
      <c r="A6" s="179"/>
      <c r="B6" s="179"/>
      <c r="C6" s="179"/>
      <c r="D6" s="179"/>
      <c r="E6" s="179"/>
      <c r="F6" s="179"/>
      <c r="G6" s="178"/>
      <c r="H6" s="178"/>
      <c r="I6" s="178"/>
      <c r="J6" s="180"/>
      <c r="K6" s="180"/>
      <c r="L6" s="180"/>
      <c r="M6" s="180"/>
      <c r="N6" s="180"/>
      <c r="O6" s="180"/>
      <c r="P6" s="180"/>
      <c r="Q6" s="180"/>
    </row>
    <row r="7" spans="1:17" ht="15.75">
      <c r="A7" s="181"/>
      <c r="B7" s="304" t="s">
        <v>2666</v>
      </c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</row>
    <row r="8" spans="1:17" ht="15.75">
      <c r="A8" s="182"/>
      <c r="B8" s="304" t="s">
        <v>746</v>
      </c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</row>
    <row r="9" spans="1:18" ht="20.25">
      <c r="A9" s="177"/>
      <c r="B9" s="307" t="s">
        <v>749</v>
      </c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183"/>
    </row>
    <row r="10" spans="1:17" s="184" customFormat="1" ht="15.75">
      <c r="A10" s="308" t="s">
        <v>1505</v>
      </c>
      <c r="B10" s="308" t="s">
        <v>1506</v>
      </c>
      <c r="C10" s="311" t="s">
        <v>1507</v>
      </c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3" t="s">
        <v>737</v>
      </c>
    </row>
    <row r="11" spans="1:17" s="184" customFormat="1" ht="15.75">
      <c r="A11" s="309"/>
      <c r="B11" s="309"/>
      <c r="C11" s="311" t="s">
        <v>1508</v>
      </c>
      <c r="D11" s="312"/>
      <c r="E11" s="311" t="s">
        <v>1509</v>
      </c>
      <c r="F11" s="312"/>
      <c r="G11" s="311" t="s">
        <v>1510</v>
      </c>
      <c r="H11" s="312"/>
      <c r="I11" s="311" t="s">
        <v>1511</v>
      </c>
      <c r="J11" s="312"/>
      <c r="K11" s="311" t="s">
        <v>1512</v>
      </c>
      <c r="L11" s="312"/>
      <c r="M11" s="311" t="s">
        <v>1513</v>
      </c>
      <c r="N11" s="312"/>
      <c r="O11" s="311" t="s">
        <v>1514</v>
      </c>
      <c r="P11" s="312"/>
      <c r="Q11" s="314"/>
    </row>
    <row r="12" spans="1:17" s="184" customFormat="1" ht="15.75">
      <c r="A12" s="310"/>
      <c r="B12" s="310"/>
      <c r="C12" s="185" t="s">
        <v>739</v>
      </c>
      <c r="D12" s="186" t="s">
        <v>1515</v>
      </c>
      <c r="E12" s="187" t="s">
        <v>739</v>
      </c>
      <c r="F12" s="186" t="s">
        <v>1515</v>
      </c>
      <c r="G12" s="187" t="s">
        <v>739</v>
      </c>
      <c r="H12" s="186" t="s">
        <v>1515</v>
      </c>
      <c r="I12" s="187" t="s">
        <v>739</v>
      </c>
      <c r="J12" s="186" t="s">
        <v>1515</v>
      </c>
      <c r="K12" s="187" t="s">
        <v>739</v>
      </c>
      <c r="L12" s="186" t="s">
        <v>1515</v>
      </c>
      <c r="M12" s="187" t="s">
        <v>739</v>
      </c>
      <c r="N12" s="186" t="s">
        <v>1515</v>
      </c>
      <c r="O12" s="187" t="s">
        <v>739</v>
      </c>
      <c r="P12" s="186" t="s">
        <v>1515</v>
      </c>
      <c r="Q12" s="315"/>
    </row>
    <row r="13" spans="1:17" ht="15.75">
      <c r="A13" s="188" t="s">
        <v>1564</v>
      </c>
      <c r="B13" s="189">
        <f aca="true" t="shared" si="0" ref="B13:B42">SUM(C13,E13,G13,I13,K13,M13,O13,)</f>
        <v>46</v>
      </c>
      <c r="C13" s="189">
        <f>'K17CSUKTR'!I60</f>
        <v>6</v>
      </c>
      <c r="D13" s="190">
        <f>'K17CSUKTR'!J60</f>
        <v>0.13043478260869565</v>
      </c>
      <c r="E13" s="189">
        <f>'K17CSUKTR'!I61</f>
        <v>20</v>
      </c>
      <c r="F13" s="190">
        <f>'K17CSUKTR'!J61</f>
        <v>0.43478260869565216</v>
      </c>
      <c r="G13" s="189">
        <f>'K17CSUKTR'!I62</f>
        <v>17</v>
      </c>
      <c r="H13" s="190">
        <f>'K17CSUKTR'!J62</f>
        <v>0.3695652173913043</v>
      </c>
      <c r="I13" s="189">
        <f>'K17CSUKTR'!I63</f>
        <v>1</v>
      </c>
      <c r="J13" s="190">
        <f>'K17CSUKTR'!J63</f>
        <v>0.021739130434782608</v>
      </c>
      <c r="K13" s="189">
        <f>'K17CSUKTR'!I64</f>
        <v>0</v>
      </c>
      <c r="L13" s="190">
        <f>'K17CSUKTR'!J64</f>
        <v>0</v>
      </c>
      <c r="M13" s="189">
        <f>'K17CSUKTR'!I65</f>
        <v>1</v>
      </c>
      <c r="N13" s="190">
        <f>'K17CSUKTR'!J65</f>
        <v>0.021739130434782608</v>
      </c>
      <c r="O13" s="189">
        <f>'K17CSUKTR'!I66</f>
        <v>1</v>
      </c>
      <c r="P13" s="190">
        <f>'K17CSUKTR'!J66</f>
        <v>0.021739130434782608</v>
      </c>
      <c r="Q13" s="191"/>
    </row>
    <row r="14" spans="1:17" ht="15.75">
      <c r="A14" s="188" t="s">
        <v>1565</v>
      </c>
      <c r="B14" s="189">
        <f t="shared" si="0"/>
        <v>25</v>
      </c>
      <c r="C14" s="189">
        <f>'K17CSUXDD'!I39</f>
        <v>4</v>
      </c>
      <c r="D14" s="190">
        <f>'K17CSUXDD'!J39</f>
        <v>0.16</v>
      </c>
      <c r="E14" s="189">
        <f>'K17CSUXDD'!I40</f>
        <v>21</v>
      </c>
      <c r="F14" s="190">
        <f>'K17CSUXDD'!J40</f>
        <v>0.84</v>
      </c>
      <c r="G14" s="189">
        <f>'K17CSUXDD'!I41</f>
        <v>0</v>
      </c>
      <c r="H14" s="190">
        <f>'K17CSUXDD'!J41</f>
        <v>0</v>
      </c>
      <c r="I14" s="189">
        <f>'K17CSUXDD'!I42</f>
        <v>0</v>
      </c>
      <c r="J14" s="190">
        <f>'K17CSUXDD'!J42</f>
        <v>0</v>
      </c>
      <c r="K14" s="189">
        <f>'K17CSUXDD'!I43</f>
        <v>0</v>
      </c>
      <c r="L14" s="190">
        <f>'K17CSUXDD'!J43</f>
        <v>0</v>
      </c>
      <c r="M14" s="189">
        <f>'K17CSUXDD'!I44</f>
        <v>0</v>
      </c>
      <c r="N14" s="190">
        <f>'K17CSUXDD'!J44</f>
        <v>0</v>
      </c>
      <c r="O14" s="189">
        <f>'K17CSUXDD'!I45</f>
        <v>0</v>
      </c>
      <c r="P14" s="190">
        <f>'K17CSUXDD'!J45</f>
        <v>0</v>
      </c>
      <c r="Q14" s="191"/>
    </row>
    <row r="15" spans="1:17" ht="15.75">
      <c r="A15" s="188" t="s">
        <v>1566</v>
      </c>
      <c r="B15" s="189">
        <f t="shared" si="0"/>
        <v>11</v>
      </c>
      <c r="C15" s="189">
        <f>'K18CMUTMT'!I25</f>
        <v>3</v>
      </c>
      <c r="D15" s="190">
        <f>'K18CMUTMT'!J25</f>
        <v>0.2727272727272727</v>
      </c>
      <c r="E15" s="189">
        <f>'K18CMUTMT'!I26</f>
        <v>5</v>
      </c>
      <c r="F15" s="190">
        <f>'K18CMUTMT'!J26</f>
        <v>0.45454545454545453</v>
      </c>
      <c r="G15" s="189">
        <f>'K18CMUTMT'!I27</f>
        <v>1</v>
      </c>
      <c r="H15" s="190">
        <f>'K18CMUTMT'!J27</f>
        <v>0.09090909090909091</v>
      </c>
      <c r="I15" s="189">
        <f>'K18CMUTMT'!I28</f>
        <v>0</v>
      </c>
      <c r="J15" s="190">
        <f>'K18CMUTMT'!J28</f>
        <v>0</v>
      </c>
      <c r="K15" s="189">
        <f>'K18CMUTMT'!I29</f>
        <v>0</v>
      </c>
      <c r="L15" s="190">
        <f>'K18CMUTMT'!J29</f>
        <v>0</v>
      </c>
      <c r="M15" s="189">
        <f>'K18CMUTMT'!I30</f>
        <v>1</v>
      </c>
      <c r="N15" s="190">
        <f>'K18CMUTMT'!J30</f>
        <v>0.09090909090909091</v>
      </c>
      <c r="O15" s="189">
        <f>'K18CMUTMT'!I31</f>
        <v>1</v>
      </c>
      <c r="P15" s="190">
        <f>'K18CMUTMT'!J31</f>
        <v>0.09090909090909091</v>
      </c>
      <c r="Q15" s="191"/>
    </row>
    <row r="16" spans="1:17" ht="15.75">
      <c r="A16" s="188" t="s">
        <v>1567</v>
      </c>
      <c r="B16" s="189">
        <f t="shared" si="0"/>
        <v>41</v>
      </c>
      <c r="C16" s="189">
        <f>'K18CMUTPM'!I55</f>
        <v>12</v>
      </c>
      <c r="D16" s="190">
        <f>'K18CMUTPM'!J55</f>
        <v>0.2926829268292683</v>
      </c>
      <c r="E16" s="189">
        <f>'K18CMUTPM'!I56</f>
        <v>22</v>
      </c>
      <c r="F16" s="190">
        <f>'K18CMUTPM'!J56</f>
        <v>0.5365853658536586</v>
      </c>
      <c r="G16" s="189">
        <f>'K18CMUTPM'!I57</f>
        <v>3</v>
      </c>
      <c r="H16" s="190">
        <f>'K18CMUTPM'!J57</f>
        <v>0.07317073170731707</v>
      </c>
      <c r="I16" s="189">
        <f>'K18CMUTPM'!I58</f>
        <v>0</v>
      </c>
      <c r="J16" s="190">
        <f>'K18CMUTPM'!J58</f>
        <v>0</v>
      </c>
      <c r="K16" s="189">
        <f>'K18CMUTPM'!I59</f>
        <v>0</v>
      </c>
      <c r="L16" s="190">
        <f>'K18CMUTPM'!J59</f>
        <v>0</v>
      </c>
      <c r="M16" s="189">
        <f>'K18CMUTPM'!I60</f>
        <v>3</v>
      </c>
      <c r="N16" s="190">
        <f>'K18CMUTPM'!J60</f>
        <v>0.07317073170731707</v>
      </c>
      <c r="O16" s="189">
        <f>'K18CMUTPM'!I61</f>
        <v>1</v>
      </c>
      <c r="P16" s="190">
        <f>'K18CMUTPM'!J61</f>
        <v>0.024390243902439025</v>
      </c>
      <c r="Q16" s="191"/>
    </row>
    <row r="17" spans="1:17" ht="15.75">
      <c r="A17" s="188" t="s">
        <v>1568</v>
      </c>
      <c r="B17" s="189">
        <f t="shared" si="0"/>
        <v>17</v>
      </c>
      <c r="C17" s="189">
        <f>'K18CMUTTT'!I31</f>
        <v>5</v>
      </c>
      <c r="D17" s="190">
        <f>'K18CMUTTT'!J31</f>
        <v>0.29411764705882354</v>
      </c>
      <c r="E17" s="189">
        <f>'K18CMUTTT'!I32</f>
        <v>6</v>
      </c>
      <c r="F17" s="190">
        <f>'K18CMUTTT'!J32</f>
        <v>0.35294117647058826</v>
      </c>
      <c r="G17" s="189">
        <f>'K18CMUTTT'!I33</f>
        <v>3</v>
      </c>
      <c r="H17" s="190">
        <f>'K18CMUTTT'!J33</f>
        <v>0.17647058823529413</v>
      </c>
      <c r="I17" s="189">
        <f>'K18CMUTTT'!I34</f>
        <v>1</v>
      </c>
      <c r="J17" s="190">
        <f>'K18CMUTTT'!J34</f>
        <v>0.058823529411764705</v>
      </c>
      <c r="K17" s="189">
        <f>'K18CMUTTT'!I35</f>
        <v>0</v>
      </c>
      <c r="L17" s="190">
        <f>'K18CMUTTT'!J35</f>
        <v>0</v>
      </c>
      <c r="M17" s="189">
        <f>'K18CMUTTT'!I36</f>
        <v>2</v>
      </c>
      <c r="N17" s="190">
        <f>'K18CMUTTT'!J36</f>
        <v>0.11764705882352941</v>
      </c>
      <c r="O17" s="189">
        <f>'K18CMUTTT'!I37</f>
        <v>0</v>
      </c>
      <c r="P17" s="190">
        <f>'K18CMUTTT'!J37</f>
        <v>0</v>
      </c>
      <c r="Q17" s="191"/>
    </row>
    <row r="18" spans="1:17" ht="15.75">
      <c r="A18" s="188" t="s">
        <v>1569</v>
      </c>
      <c r="B18" s="189">
        <f t="shared" si="0"/>
        <v>92</v>
      </c>
      <c r="C18" s="189">
        <f>'K18CSUKTR'!I106</f>
        <v>6</v>
      </c>
      <c r="D18" s="190">
        <f>'K18CSUKTR'!J106</f>
        <v>0.06521739130434782</v>
      </c>
      <c r="E18" s="189">
        <f>'K18CSUKTR'!I107</f>
        <v>46</v>
      </c>
      <c r="F18" s="190">
        <f>'K18CSUKTR'!J107</f>
        <v>0.5</v>
      </c>
      <c r="G18" s="189">
        <f>'K18CSUKTR'!I108</f>
        <v>29</v>
      </c>
      <c r="H18" s="190">
        <f>'K18CSUKTR'!J108</f>
        <v>0.31521739130434784</v>
      </c>
      <c r="I18" s="189">
        <f>'K18CSUKTR'!I109</f>
        <v>0</v>
      </c>
      <c r="J18" s="190">
        <f>'K18CSUKTR'!J109</f>
        <v>0</v>
      </c>
      <c r="K18" s="189">
        <f>'K18CSUKTR'!I110</f>
        <v>1</v>
      </c>
      <c r="L18" s="190">
        <f>'K18CSUKTR'!J110</f>
        <v>0.010869565217391304</v>
      </c>
      <c r="M18" s="189">
        <f>'K18CSUKTR'!I111</f>
        <v>5</v>
      </c>
      <c r="N18" s="190">
        <f>'K18CSUKTR'!J111</f>
        <v>0.05434782608695652</v>
      </c>
      <c r="O18" s="189">
        <f>'K18CSUKTR'!I112</f>
        <v>5</v>
      </c>
      <c r="P18" s="190">
        <f>'K18CSUKTR'!J112</f>
        <v>0.05434782608695652</v>
      </c>
      <c r="Q18" s="191"/>
    </row>
    <row r="19" spans="1:17" ht="15.75">
      <c r="A19" s="188" t="s">
        <v>1570</v>
      </c>
      <c r="B19" s="189">
        <f t="shared" si="0"/>
        <v>26</v>
      </c>
      <c r="C19" s="189">
        <f>'K18CSUXDD'!I40</f>
        <v>6</v>
      </c>
      <c r="D19" s="190">
        <f>'K18CSUXDD'!J40</f>
        <v>0.23076923076923078</v>
      </c>
      <c r="E19" s="189">
        <f>'K18CSUXDD'!I41</f>
        <v>9</v>
      </c>
      <c r="F19" s="190">
        <f>'K18CSUXDD'!J41</f>
        <v>0.34615384615384615</v>
      </c>
      <c r="G19" s="189">
        <f>'K18CSUXDD'!I42</f>
        <v>7</v>
      </c>
      <c r="H19" s="190">
        <f>'K18CSUXDD'!J42</f>
        <v>0.2692307692307692</v>
      </c>
      <c r="I19" s="189">
        <f>'K18CSUXDD'!I43</f>
        <v>0</v>
      </c>
      <c r="J19" s="190">
        <f>'K18CSUXDD'!J43</f>
        <v>0</v>
      </c>
      <c r="K19" s="189">
        <f>'K18CSUXDD'!I44</f>
        <v>0</v>
      </c>
      <c r="L19" s="190">
        <f>'K18CSUXDD'!J44</f>
        <v>0</v>
      </c>
      <c r="M19" s="189">
        <f>'K18CSUXDD'!I45</f>
        <v>3</v>
      </c>
      <c r="N19" s="190">
        <f>'K18CSUXDD'!J45</f>
        <v>0.11538461538461539</v>
      </c>
      <c r="O19" s="189">
        <f>'K18CSUXDD'!I46</f>
        <v>1</v>
      </c>
      <c r="P19" s="190">
        <f>'K18CSUXDD'!J46</f>
        <v>0.038461538461538464</v>
      </c>
      <c r="Q19" s="191"/>
    </row>
    <row r="20" spans="1:17" ht="15.75">
      <c r="A20" s="188" t="s">
        <v>1571</v>
      </c>
      <c r="B20" s="189">
        <f t="shared" si="0"/>
        <v>58</v>
      </c>
      <c r="C20" s="189">
        <f>'K18PSUKKT'!I72</f>
        <v>13</v>
      </c>
      <c r="D20" s="190">
        <f>'K18PSUKKT'!J72</f>
        <v>0.22413793103448276</v>
      </c>
      <c r="E20" s="189">
        <f>'K18PSUKKT'!I73</f>
        <v>41</v>
      </c>
      <c r="F20" s="190">
        <f>'K18PSUKKT'!J73</f>
        <v>0.7068965517241379</v>
      </c>
      <c r="G20" s="189">
        <f>'K18PSUKKT'!I74</f>
        <v>1</v>
      </c>
      <c r="H20" s="190">
        <f>'K18PSUKKT'!J74</f>
        <v>0.017241379310344827</v>
      </c>
      <c r="I20" s="189">
        <f>'K18PSUKKT'!I75</f>
        <v>0</v>
      </c>
      <c r="J20" s="190">
        <f>'K18PSUKKT'!J75</f>
        <v>0</v>
      </c>
      <c r="K20" s="189">
        <f>'K18PSUKKT'!I76</f>
        <v>0</v>
      </c>
      <c r="L20" s="190">
        <f>'K18PSUKKT'!J76</f>
        <v>0</v>
      </c>
      <c r="M20" s="189">
        <f>'K18PSUKKT'!I77</f>
        <v>2</v>
      </c>
      <c r="N20" s="190">
        <f>'K18PSUKKT'!J77</f>
        <v>0.034482758620689655</v>
      </c>
      <c r="O20" s="189">
        <f>'K18PSUKKT'!I78</f>
        <v>1</v>
      </c>
      <c r="P20" s="190">
        <f>'K18PSUKKT'!J78</f>
        <v>0.017241379310344827</v>
      </c>
      <c r="Q20" s="191"/>
    </row>
    <row r="21" spans="1:17" ht="15.75">
      <c r="A21" s="188" t="s">
        <v>1572</v>
      </c>
      <c r="B21" s="189">
        <f t="shared" si="0"/>
        <v>43</v>
      </c>
      <c r="C21" s="189">
        <f>'K18PSUQNH'!I58</f>
        <v>3</v>
      </c>
      <c r="D21" s="190">
        <f>'K18PSUQNH'!J58</f>
        <v>0.06976744186046512</v>
      </c>
      <c r="E21" s="189">
        <f>'K18PSUQNH'!I59</f>
        <v>31</v>
      </c>
      <c r="F21" s="190">
        <f>'K18PSUQNH'!J59</f>
        <v>0.7209302325581395</v>
      </c>
      <c r="G21" s="189">
        <f>'K18PSUQNH'!I60</f>
        <v>3</v>
      </c>
      <c r="H21" s="190">
        <f>'K18PSUQNH'!J60</f>
        <v>0.06976744186046512</v>
      </c>
      <c r="I21" s="189">
        <f>'K18PSUQNH'!I61</f>
        <v>3</v>
      </c>
      <c r="J21" s="190">
        <f>'K18PSUQNH'!J61</f>
        <v>0.06976744186046512</v>
      </c>
      <c r="K21" s="189">
        <f>'K18PSUQNH'!I62</f>
        <v>0</v>
      </c>
      <c r="L21" s="190">
        <f>'K18PSUQNH'!J62</f>
        <v>0</v>
      </c>
      <c r="M21" s="189">
        <f>'K18PSUQNH'!I63</f>
        <v>3</v>
      </c>
      <c r="N21" s="190">
        <f>'K18PSUQNH'!J63</f>
        <v>0.06976744186046512</v>
      </c>
      <c r="O21" s="189">
        <f>'K18PSUQNH'!I64</f>
        <v>0</v>
      </c>
      <c r="P21" s="190">
        <f>'K18PSUQNH'!J64</f>
        <v>0</v>
      </c>
      <c r="Q21" s="191"/>
    </row>
    <row r="22" spans="1:17" ht="15.75">
      <c r="A22" s="188" t="s">
        <v>1573</v>
      </c>
      <c r="B22" s="189">
        <f t="shared" si="0"/>
        <v>66</v>
      </c>
      <c r="C22" s="189">
        <f>'K18PSUQTH'!I80</f>
        <v>2</v>
      </c>
      <c r="D22" s="190">
        <f>'K18PSUQTH'!J80</f>
        <v>0.030303030303030304</v>
      </c>
      <c r="E22" s="189">
        <f>'K18PSUQTH'!I81</f>
        <v>42</v>
      </c>
      <c r="F22" s="190">
        <f>'K18PSUQTH'!J81</f>
        <v>0.6363636363636364</v>
      </c>
      <c r="G22" s="189">
        <f>'K18PSUQTH'!I82</f>
        <v>17</v>
      </c>
      <c r="H22" s="190">
        <f>'K18PSUQTH'!J82</f>
        <v>0.25757575757575757</v>
      </c>
      <c r="I22" s="189">
        <f>'K18PSUQTH'!I83</f>
        <v>0</v>
      </c>
      <c r="J22" s="190">
        <f>'K18PSUQTH'!J83</f>
        <v>0</v>
      </c>
      <c r="K22" s="189">
        <f>'K18PSUQTH'!I84</f>
        <v>0</v>
      </c>
      <c r="L22" s="190">
        <f>'K18PSUQTH'!J84</f>
        <v>0</v>
      </c>
      <c r="M22" s="189">
        <f>'K18PSUQTH'!I85</f>
        <v>3</v>
      </c>
      <c r="N22" s="190">
        <f>'K18PSUQTH'!J85</f>
        <v>0.045454545454545456</v>
      </c>
      <c r="O22" s="189">
        <f>'K18PSUQTH'!I86</f>
        <v>2</v>
      </c>
      <c r="P22" s="190">
        <f>'K18PSUQTH'!J86</f>
        <v>0.030303030303030304</v>
      </c>
      <c r="Q22" s="191"/>
    </row>
    <row r="23" spans="1:17" ht="15.75">
      <c r="A23" s="188" t="s">
        <v>850</v>
      </c>
      <c r="B23" s="189">
        <f t="shared" si="0"/>
        <v>31</v>
      </c>
      <c r="C23" s="189">
        <f>'K19CMUTMT'!I45</f>
        <v>5</v>
      </c>
      <c r="D23" s="190">
        <f>'K19CMUTMT'!J45</f>
        <v>0.16129032258064516</v>
      </c>
      <c r="E23" s="189">
        <f>'K19CMUTMT'!I46</f>
        <v>14</v>
      </c>
      <c r="F23" s="190">
        <f>'K19CMUTMT'!J46</f>
        <v>0.45161290322580644</v>
      </c>
      <c r="G23" s="189">
        <f>'K19CMUTMT'!I47</f>
        <v>9</v>
      </c>
      <c r="H23" s="190">
        <f>'K19CMUTMT'!J47</f>
        <v>0.2903225806451613</v>
      </c>
      <c r="I23" s="189">
        <f>'K19CMUTMT'!I48</f>
        <v>0</v>
      </c>
      <c r="J23" s="190">
        <f>'K19CMUTMT'!J48</f>
        <v>0</v>
      </c>
      <c r="K23" s="189">
        <f>'K19CMUTMT'!I49</f>
        <v>0</v>
      </c>
      <c r="L23" s="190">
        <f>'K19CMUTMT'!J49</f>
        <v>0</v>
      </c>
      <c r="M23" s="189">
        <f>'K19CMUTMT'!I50</f>
        <v>2</v>
      </c>
      <c r="N23" s="190">
        <f>'K19CMUTMT'!J50</f>
        <v>0.06451612903225806</v>
      </c>
      <c r="O23" s="189">
        <f>'K19CMUTMT'!I51</f>
        <v>1</v>
      </c>
      <c r="P23" s="190">
        <f>'K19CMUTMT'!J51</f>
        <v>0.03225806451612903</v>
      </c>
      <c r="Q23" s="191"/>
    </row>
    <row r="24" spans="1:17" ht="15.75">
      <c r="A24" s="188" t="s">
        <v>1469</v>
      </c>
      <c r="B24" s="189">
        <f t="shared" si="0"/>
        <v>117</v>
      </c>
      <c r="C24" s="189">
        <f>'K19CMUTPM'!I132</f>
        <v>22</v>
      </c>
      <c r="D24" s="190">
        <f>'K19CMUTPM'!J132</f>
        <v>0.18803418803418803</v>
      </c>
      <c r="E24" s="189">
        <f>'K19CMUTPM'!I133</f>
        <v>63</v>
      </c>
      <c r="F24" s="190">
        <f>'K19CMUTPM'!J133</f>
        <v>0.5384615384615384</v>
      </c>
      <c r="G24" s="189">
        <f>'K19CMUTPM'!I134</f>
        <v>12</v>
      </c>
      <c r="H24" s="190">
        <f>'K19CMUTPM'!J134</f>
        <v>0.10256410256410256</v>
      </c>
      <c r="I24" s="189">
        <f>'K19CMUTPM'!I135</f>
        <v>1</v>
      </c>
      <c r="J24" s="190">
        <f>'K19CMUTPM'!J135</f>
        <v>0.008547008547008548</v>
      </c>
      <c r="K24" s="189">
        <f>'K19CMUTPM'!I136</f>
        <v>1</v>
      </c>
      <c r="L24" s="190">
        <f>'K19CMUTPM'!J136</f>
        <v>0.008547008547008548</v>
      </c>
      <c r="M24" s="189">
        <f>'K19CMUTPM'!I137</f>
        <v>9</v>
      </c>
      <c r="N24" s="190">
        <f>'K19CMUTPM'!J137</f>
        <v>0.07692307692307693</v>
      </c>
      <c r="O24" s="189">
        <f>'K19CMUTPM'!I138</f>
        <v>9</v>
      </c>
      <c r="P24" s="190">
        <f>'K19CMUTPM'!J138</f>
        <v>0.07692307692307693</v>
      </c>
      <c r="Q24" s="191"/>
    </row>
    <row r="25" spans="1:17" ht="15.75">
      <c r="A25" s="188" t="s">
        <v>1061</v>
      </c>
      <c r="B25" s="189">
        <f t="shared" si="0"/>
        <v>25</v>
      </c>
      <c r="C25" s="189">
        <f>'K19CMUTTT'!I39</f>
        <v>2</v>
      </c>
      <c r="D25" s="190">
        <f>'K19CMUTTT'!J39</f>
        <v>0.08</v>
      </c>
      <c r="E25" s="189">
        <f>'K19CMUTTT'!I40</f>
        <v>11</v>
      </c>
      <c r="F25" s="190">
        <f>'K19CMUTTT'!J40</f>
        <v>0.44</v>
      </c>
      <c r="G25" s="189">
        <f>'K19CMUTTT'!I41</f>
        <v>7</v>
      </c>
      <c r="H25" s="190">
        <f>'K19CMUTTT'!J41</f>
        <v>0.28</v>
      </c>
      <c r="I25" s="189">
        <f>'K19CMUTTT'!I42</f>
        <v>0</v>
      </c>
      <c r="J25" s="190">
        <f>'K19CMUTTT'!J42</f>
        <v>0</v>
      </c>
      <c r="K25" s="189">
        <f>'K19CMUTTT'!I43</f>
        <v>2</v>
      </c>
      <c r="L25" s="190">
        <f>'K19CMUTTT'!J43</f>
        <v>0.08</v>
      </c>
      <c r="M25" s="189">
        <f>'K19CMUTTT'!I44</f>
        <v>2</v>
      </c>
      <c r="N25" s="190">
        <f>'K19CMUTTT'!J44</f>
        <v>0.08</v>
      </c>
      <c r="O25" s="189">
        <f>'K19CMUTTT'!I45</f>
        <v>1</v>
      </c>
      <c r="P25" s="190">
        <f>'K19CMUTTT'!J45</f>
        <v>0.04</v>
      </c>
      <c r="Q25" s="191"/>
    </row>
    <row r="26" spans="1:17" ht="15.75">
      <c r="A26" s="188" t="s">
        <v>1423</v>
      </c>
      <c r="B26" s="189">
        <f t="shared" si="0"/>
        <v>84</v>
      </c>
      <c r="C26" s="189">
        <f>'K19CSUKTR'!I98</f>
        <v>3</v>
      </c>
      <c r="D26" s="190">
        <f>'K19CSUKTR'!J98</f>
        <v>0.03571428571428571</v>
      </c>
      <c r="E26" s="189">
        <f>'K19CSUKTR'!I99</f>
        <v>44</v>
      </c>
      <c r="F26" s="190">
        <f>'K19CSUKTR'!J99</f>
        <v>0.5238095238095238</v>
      </c>
      <c r="G26" s="189">
        <f>'K19CSUKTR'!I100</f>
        <v>14</v>
      </c>
      <c r="H26" s="190">
        <f>'K19CSUKTR'!J100</f>
        <v>0.16666666666666666</v>
      </c>
      <c r="I26" s="189">
        <f>'K19CSUKTR'!I101</f>
        <v>0</v>
      </c>
      <c r="J26" s="190">
        <f>'K19CSUKTR'!J101</f>
        <v>0</v>
      </c>
      <c r="K26" s="189">
        <f>'K19CSUKTR'!I102</f>
        <v>0</v>
      </c>
      <c r="L26" s="190">
        <f>'K19CSUKTR'!J102</f>
        <v>0</v>
      </c>
      <c r="M26" s="189">
        <f>'K19CSUKTR'!I103</f>
        <v>15</v>
      </c>
      <c r="N26" s="190">
        <f>'K19CSUKTR'!J103</f>
        <v>0.17857142857142858</v>
      </c>
      <c r="O26" s="189">
        <f>'K19CSUKTR'!I104</f>
        <v>8</v>
      </c>
      <c r="P26" s="190">
        <f>'K19CSUKTR'!J104</f>
        <v>0.09523809523809523</v>
      </c>
      <c r="Q26" s="191"/>
    </row>
    <row r="27" spans="1:17" ht="15.75">
      <c r="A27" s="188" t="s">
        <v>1347</v>
      </c>
      <c r="B27" s="189">
        <f t="shared" si="0"/>
        <v>36</v>
      </c>
      <c r="C27" s="189">
        <f>'K19CSUXDD'!I50</f>
        <v>5</v>
      </c>
      <c r="D27" s="190">
        <f>'K19CSUXDD'!J50</f>
        <v>0.1388888888888889</v>
      </c>
      <c r="E27" s="189">
        <f>'K19CSUXDD'!I51</f>
        <v>15</v>
      </c>
      <c r="F27" s="190">
        <f>'K19CSUXDD'!J51</f>
        <v>0.4166666666666667</v>
      </c>
      <c r="G27" s="189">
        <f>'K19CSUXDD'!I52</f>
        <v>8</v>
      </c>
      <c r="H27" s="190">
        <f>'K19CSUXDD'!J52</f>
        <v>0.2222222222222222</v>
      </c>
      <c r="I27" s="189">
        <f>'K19CSUXDD'!I53</f>
        <v>0</v>
      </c>
      <c r="J27" s="190">
        <f>'K19CSUXDD'!J53</f>
        <v>0</v>
      </c>
      <c r="K27" s="189">
        <f>'K19CSUXDD'!I54</f>
        <v>0</v>
      </c>
      <c r="L27" s="190">
        <f>'K19CSUXDD'!J54</f>
        <v>0</v>
      </c>
      <c r="M27" s="189">
        <f>'K19CSUXDD'!I55</f>
        <v>3</v>
      </c>
      <c r="N27" s="190">
        <f>'K19CSUXDD'!J55</f>
        <v>0.08333333333333333</v>
      </c>
      <c r="O27" s="189">
        <f>'K19CSUXDD'!I56</f>
        <v>5</v>
      </c>
      <c r="P27" s="190">
        <f>'K19CSUXDD'!J56</f>
        <v>0.1388888888888889</v>
      </c>
      <c r="Q27" s="191"/>
    </row>
    <row r="28" spans="1:17" ht="15.75">
      <c r="A28" s="188" t="s">
        <v>1470</v>
      </c>
      <c r="B28" s="189">
        <f t="shared" si="0"/>
        <v>67</v>
      </c>
      <c r="C28" s="189">
        <f>'K19PSUKKT'!I82</f>
        <v>6</v>
      </c>
      <c r="D28" s="190">
        <f>'K19PSUKKT'!J82</f>
        <v>0.08955223880597014</v>
      </c>
      <c r="E28" s="189">
        <f>'K19PSUKKT'!I83</f>
        <v>56</v>
      </c>
      <c r="F28" s="190">
        <f>'K19PSUKKT'!J83</f>
        <v>0.835820895522388</v>
      </c>
      <c r="G28" s="189">
        <f>'K19PSUKKT'!I84</f>
        <v>1</v>
      </c>
      <c r="H28" s="190">
        <f>'K19PSUKKT'!J84</f>
        <v>0.014925373134328358</v>
      </c>
      <c r="I28" s="189">
        <f>'K19PSUKKT'!I85</f>
        <v>0</v>
      </c>
      <c r="J28" s="190">
        <f>'K19PSUKKT'!J85</f>
        <v>0</v>
      </c>
      <c r="K28" s="189">
        <f>'K19PSUKKT'!I86</f>
        <v>0</v>
      </c>
      <c r="L28" s="190">
        <f>'K19PSUKKT'!J86</f>
        <v>0</v>
      </c>
      <c r="M28" s="189">
        <f>'K19PSUKKT'!I87</f>
        <v>3</v>
      </c>
      <c r="N28" s="190">
        <f>'K19PSUKKT'!J87</f>
        <v>0.04477611940298507</v>
      </c>
      <c r="O28" s="189">
        <f>'K19PSUKKT'!I88</f>
        <v>1</v>
      </c>
      <c r="P28" s="190">
        <f>'K19PSUKKT'!J88</f>
        <v>0.014925373134328358</v>
      </c>
      <c r="Q28" s="191"/>
    </row>
    <row r="29" spans="1:17" ht="15.75">
      <c r="A29" s="188" t="s">
        <v>1468</v>
      </c>
      <c r="B29" s="189">
        <f t="shared" si="0"/>
        <v>38</v>
      </c>
      <c r="C29" s="189">
        <f>'K19PSUQNH '!I52</f>
        <v>1</v>
      </c>
      <c r="D29" s="190">
        <f>'K19PSUQNH '!J52</f>
        <v>0.02631578947368421</v>
      </c>
      <c r="E29" s="189">
        <f>'K19PSUQNH '!I53</f>
        <v>14</v>
      </c>
      <c r="F29" s="190">
        <f>'K19PSUQNH '!J53</f>
        <v>0.3684210526315789</v>
      </c>
      <c r="G29" s="189">
        <f>'K19PSUQNH '!I54</f>
        <v>13</v>
      </c>
      <c r="H29" s="190">
        <f>'K19PSUQNH '!J54</f>
        <v>0.34210526315789475</v>
      </c>
      <c r="I29" s="189">
        <f>'K19PSUQNH '!I55</f>
        <v>1</v>
      </c>
      <c r="J29" s="190">
        <f>'K19PSUQNH '!J55</f>
        <v>0.02631578947368421</v>
      </c>
      <c r="K29" s="189">
        <f>'K19PSUQNH '!I56</f>
        <v>0</v>
      </c>
      <c r="L29" s="190">
        <f>'K19PSUQNH '!J56</f>
        <v>0</v>
      </c>
      <c r="M29" s="189">
        <f>'K19PSUQNH '!I57</f>
        <v>7</v>
      </c>
      <c r="N29" s="190">
        <f>'K19PSUQNH '!J57</f>
        <v>0.18421052631578946</v>
      </c>
      <c r="O29" s="189">
        <f>'K19PSUQNH '!I58</f>
        <v>2</v>
      </c>
      <c r="P29" s="190">
        <f>'K19PSUQNH '!J58</f>
        <v>0.05263157894736842</v>
      </c>
      <c r="Q29" s="191"/>
    </row>
    <row r="30" spans="1:17" ht="15.75">
      <c r="A30" s="192" t="s">
        <v>1310</v>
      </c>
      <c r="B30" s="189">
        <f t="shared" si="0"/>
        <v>117</v>
      </c>
      <c r="C30" s="193">
        <f>'K19PSUQTH'!I131</f>
        <v>21</v>
      </c>
      <c r="D30" s="194">
        <f>'K19PSUQTH'!J131</f>
        <v>0.1794871794871795</v>
      </c>
      <c r="E30" s="193">
        <f>'K19PSUQTH'!I132</f>
        <v>62</v>
      </c>
      <c r="F30" s="194">
        <f>'K19PSUQTH'!J132</f>
        <v>0.5299145299145299</v>
      </c>
      <c r="G30" s="193">
        <f>'K19PSUQTH'!I133</f>
        <v>21</v>
      </c>
      <c r="H30" s="194">
        <f>'K19PSUQTH'!J133</f>
        <v>0.1794871794871795</v>
      </c>
      <c r="I30" s="193">
        <f>'K19PSUQTH'!I134</f>
        <v>2</v>
      </c>
      <c r="J30" s="194">
        <f>'K19PSUQTH'!J134</f>
        <v>0.017094017094017096</v>
      </c>
      <c r="K30" s="193">
        <f>'K19PSUQTH'!I135</f>
        <v>0</v>
      </c>
      <c r="L30" s="194">
        <f>'K19PSUQTH'!J135</f>
        <v>0</v>
      </c>
      <c r="M30" s="193">
        <f>'K19PSUQTH'!I136</f>
        <v>3</v>
      </c>
      <c r="N30" s="194">
        <f>'K19PSUQTH'!J136</f>
        <v>0.02564102564102564</v>
      </c>
      <c r="O30" s="193">
        <f>'K19PSUQTH'!I137</f>
        <v>8</v>
      </c>
      <c r="P30" s="194">
        <f>'K19PSUQTH'!J137</f>
        <v>0.06837606837606838</v>
      </c>
      <c r="Q30" s="195"/>
    </row>
    <row r="31" spans="1:17" ht="15.75">
      <c r="A31" s="188" t="s">
        <v>800</v>
      </c>
      <c r="B31" s="189">
        <f t="shared" si="0"/>
        <v>14</v>
      </c>
      <c r="C31" s="189">
        <f>'K19CMUTCD'!I29</f>
        <v>1</v>
      </c>
      <c r="D31" s="190">
        <f>'K19CMUTCD'!J29</f>
        <v>0.07142857142857142</v>
      </c>
      <c r="E31" s="189">
        <f>'K19CMUTCD'!I30</f>
        <v>5</v>
      </c>
      <c r="F31" s="190">
        <f>'K19CMUTCD'!J30</f>
        <v>0.35714285714285715</v>
      </c>
      <c r="G31" s="189">
        <f>'K19CMUTCD'!I31</f>
        <v>3</v>
      </c>
      <c r="H31" s="190">
        <f>'K19CMUTCD'!J31</f>
        <v>0.21428571428571427</v>
      </c>
      <c r="I31" s="189">
        <f>'K19CMUTCD'!I32</f>
        <v>1</v>
      </c>
      <c r="J31" s="190">
        <f>'K19CMUTCD'!J32</f>
        <v>0.07142857142857142</v>
      </c>
      <c r="K31" s="189">
        <f>'K19CMUTCD'!I33</f>
        <v>1</v>
      </c>
      <c r="L31" s="190">
        <f>'K19CMUTCD'!J33</f>
        <v>0.07142857142857142</v>
      </c>
      <c r="M31" s="189">
        <f>'K19CMUTCD'!I34</f>
        <v>2</v>
      </c>
      <c r="N31" s="190">
        <f>'K19CMUTCD'!J34</f>
        <v>0.14285714285714285</v>
      </c>
      <c r="O31" s="189">
        <f>'K19CMUTCD'!I35</f>
        <v>1</v>
      </c>
      <c r="P31" s="190">
        <f>'K19CMUTCD'!J35</f>
        <v>0.07142857142857142</v>
      </c>
      <c r="Q31" s="191"/>
    </row>
    <row r="32" spans="1:17" ht="15.75">
      <c r="A32" s="188" t="s">
        <v>770</v>
      </c>
      <c r="B32" s="189">
        <f t="shared" si="0"/>
        <v>8</v>
      </c>
      <c r="C32" s="189">
        <f>'K19PSUKCD'!I22</f>
        <v>0</v>
      </c>
      <c r="D32" s="190">
        <f>'K19PSUKCD'!J22</f>
        <v>0</v>
      </c>
      <c r="E32" s="189">
        <f>'K19PSUKCD'!I23</f>
        <v>3</v>
      </c>
      <c r="F32" s="190">
        <f>'K19PSUKCD'!J23</f>
        <v>0.375</v>
      </c>
      <c r="G32" s="189">
        <f>'K19PSUKCD'!I24</f>
        <v>0</v>
      </c>
      <c r="H32" s="190">
        <f>'K19PSUKCD'!J24</f>
        <v>0</v>
      </c>
      <c r="I32" s="189">
        <f>'K19PSUKCD'!I25</f>
        <v>1</v>
      </c>
      <c r="J32" s="190">
        <f>'K19PSUKCD'!J25</f>
        <v>0.125</v>
      </c>
      <c r="K32" s="189">
        <f>'K19PSUKCD'!I26</f>
        <v>0</v>
      </c>
      <c r="L32" s="190">
        <f>'K19PSUKCD'!J26</f>
        <v>0</v>
      </c>
      <c r="M32" s="189">
        <f>'K19PSUKCD'!I27</f>
        <v>2</v>
      </c>
      <c r="N32" s="190">
        <f>'K19PSUKCD'!J27</f>
        <v>0.25</v>
      </c>
      <c r="O32" s="189">
        <f>'K19PSUKCD'!I28</f>
        <v>2</v>
      </c>
      <c r="P32" s="190">
        <f>'K19PSUKCD'!J28</f>
        <v>0.25</v>
      </c>
      <c r="Q32" s="191"/>
    </row>
    <row r="33" spans="1:17" ht="15.75">
      <c r="A33" s="188" t="s">
        <v>1156</v>
      </c>
      <c r="B33" s="189">
        <f t="shared" si="0"/>
        <v>3</v>
      </c>
      <c r="C33" s="189">
        <f>'K19PSUQCD'!I18</f>
        <v>0</v>
      </c>
      <c r="D33" s="190">
        <f>'K19PSUQCD'!J18</f>
        <v>0</v>
      </c>
      <c r="E33" s="189">
        <f>'K19PSUQCD'!I19</f>
        <v>0</v>
      </c>
      <c r="F33" s="190">
        <f>'K19PSUQCD'!J19</f>
        <v>0</v>
      </c>
      <c r="G33" s="189">
        <f>'K19PSUQCD'!I20</f>
        <v>2</v>
      </c>
      <c r="H33" s="190">
        <f>'K19PSUQCD'!J20</f>
        <v>0.6666666666666666</v>
      </c>
      <c r="I33" s="189">
        <f>'K19PSUQCD'!I21</f>
        <v>0</v>
      </c>
      <c r="J33" s="190">
        <f>'K19PSUQCD'!J21</f>
        <v>0</v>
      </c>
      <c r="K33" s="189">
        <f>'K19PSUQCD'!I22</f>
        <v>0</v>
      </c>
      <c r="L33" s="190">
        <f>'K19PSUQCD'!J22</f>
        <v>0</v>
      </c>
      <c r="M33" s="189">
        <f>'K19PSUQCD'!I23</f>
        <v>0</v>
      </c>
      <c r="N33" s="190">
        <f>'K19PSUQCD'!J23</f>
        <v>0</v>
      </c>
      <c r="O33" s="189">
        <f>'K19PSUQCD'!I24</f>
        <v>1</v>
      </c>
      <c r="P33" s="190">
        <f>'K19PSUQCD'!J24</f>
        <v>0.3333333333333333</v>
      </c>
      <c r="Q33" s="191"/>
    </row>
    <row r="34" spans="1:17" ht="15.75">
      <c r="A34" s="188" t="s">
        <v>2313</v>
      </c>
      <c r="B34" s="189">
        <f t="shared" si="0"/>
        <v>41</v>
      </c>
      <c r="C34" s="189">
        <f>'K20CMUTMT'!I55</f>
        <v>2</v>
      </c>
      <c r="D34" s="190">
        <f>'K20CMUTMT'!J55</f>
        <v>0.04878048780487805</v>
      </c>
      <c r="E34" s="189">
        <f>'K20CMUTMT'!I56</f>
        <v>25</v>
      </c>
      <c r="F34" s="190">
        <f>'K20CMUTMT'!J56</f>
        <v>0.6097560975609756</v>
      </c>
      <c r="G34" s="189">
        <f>'K20CMUTMT'!I57</f>
        <v>8</v>
      </c>
      <c r="H34" s="190">
        <f>'K20CMUTMT'!J57</f>
        <v>0.1951219512195122</v>
      </c>
      <c r="I34" s="189">
        <f>'K20CMUTMT'!I58</f>
        <v>0</v>
      </c>
      <c r="J34" s="190">
        <f>'K20CMUTMT'!J58</f>
        <v>0</v>
      </c>
      <c r="K34" s="189">
        <f>'K20CMUTMT'!I59</f>
        <v>0</v>
      </c>
      <c r="L34" s="190">
        <f>'K20CMUTMT'!J59</f>
        <v>0</v>
      </c>
      <c r="M34" s="189">
        <f>'K20CMUTMT'!I60</f>
        <v>4</v>
      </c>
      <c r="N34" s="190">
        <f>'K20CMUTMT'!J60</f>
        <v>0.0975609756097561</v>
      </c>
      <c r="O34" s="189">
        <f>'K20CMUTMT'!I61</f>
        <v>2</v>
      </c>
      <c r="P34" s="190">
        <f>'K20CMUTMT'!J61</f>
        <v>0.04878048780487805</v>
      </c>
      <c r="Q34" s="191"/>
    </row>
    <row r="35" spans="1:17" ht="15.75">
      <c r="A35" s="188" t="s">
        <v>2413</v>
      </c>
      <c r="B35" s="189">
        <f t="shared" si="0"/>
        <v>156</v>
      </c>
      <c r="C35" s="189">
        <f>'K20CMUTPM'!I170</f>
        <v>21</v>
      </c>
      <c r="D35" s="190">
        <f>'K20CMUTPM'!J170</f>
        <v>0.1346153846153846</v>
      </c>
      <c r="E35" s="189">
        <f>'K20CMUTPM'!I171</f>
        <v>84</v>
      </c>
      <c r="F35" s="190">
        <f>'K20CMUTPM'!J171</f>
        <v>0.5384615384615384</v>
      </c>
      <c r="G35" s="189">
        <f>'K20CMUTPM'!I172</f>
        <v>19</v>
      </c>
      <c r="H35" s="190">
        <f>'K20CMUTPM'!J172</f>
        <v>0.12179487179487179</v>
      </c>
      <c r="I35" s="189">
        <f>'K20CMUTPM'!I173</f>
        <v>1</v>
      </c>
      <c r="J35" s="190">
        <f>'K20CMUTPM'!J173</f>
        <v>0.00641025641025641</v>
      </c>
      <c r="K35" s="189">
        <f>'K20CMUTPM'!I174</f>
        <v>0</v>
      </c>
      <c r="L35" s="190">
        <f>'K20CMUTPM'!J174</f>
        <v>0</v>
      </c>
      <c r="M35" s="189">
        <f>'K20CMUTPM'!I175</f>
        <v>24</v>
      </c>
      <c r="N35" s="190">
        <f>'K20CMUTPM'!J175</f>
        <v>0.15384615384615385</v>
      </c>
      <c r="O35" s="189">
        <f>'K20CMUTPM'!I176</f>
        <v>7</v>
      </c>
      <c r="P35" s="190">
        <f>'K20CMUTPM'!J176</f>
        <v>0.04487179487179487</v>
      </c>
      <c r="Q35" s="191"/>
    </row>
    <row r="36" spans="1:17" ht="15.75">
      <c r="A36" s="188" t="s">
        <v>2362</v>
      </c>
      <c r="B36" s="189">
        <f t="shared" si="0"/>
        <v>26</v>
      </c>
      <c r="C36" s="189">
        <f>'K20CMUTTT'!I40</f>
        <v>10</v>
      </c>
      <c r="D36" s="190">
        <f>'K20CMUTTT'!J40</f>
        <v>0.38461538461538464</v>
      </c>
      <c r="E36" s="189">
        <f>'K20CMUTTT'!I41</f>
        <v>11</v>
      </c>
      <c r="F36" s="190">
        <f>'K20CMUTTT'!J41</f>
        <v>0.4230769230769231</v>
      </c>
      <c r="G36" s="189">
        <f>'K20CMUTTT'!I42</f>
        <v>2</v>
      </c>
      <c r="H36" s="190">
        <f>'K20CMUTTT'!J42</f>
        <v>0.07692307692307693</v>
      </c>
      <c r="I36" s="189">
        <f>'K20CMUTTT'!I43</f>
        <v>0</v>
      </c>
      <c r="J36" s="190">
        <f>'K20CMUTTT'!J43</f>
        <v>0</v>
      </c>
      <c r="K36" s="189">
        <f>'K20CMUTTT'!I44</f>
        <v>0</v>
      </c>
      <c r="L36" s="190">
        <f>'K20CMUTTT'!J44</f>
        <v>0</v>
      </c>
      <c r="M36" s="189">
        <f>'K20CMUTTT'!I45</f>
        <v>3</v>
      </c>
      <c r="N36" s="190">
        <f>'K20CMUTTT'!J45</f>
        <v>0.11538461538461539</v>
      </c>
      <c r="O36" s="189">
        <f>'K20CMUTTT'!I46</f>
        <v>0</v>
      </c>
      <c r="P36" s="190">
        <f>'K20CMUTTT'!J46</f>
        <v>0</v>
      </c>
      <c r="Q36" s="191"/>
    </row>
    <row r="37" spans="1:17" ht="15.75">
      <c r="A37" s="188" t="s">
        <v>2363</v>
      </c>
      <c r="B37" s="189">
        <f t="shared" si="0"/>
        <v>32</v>
      </c>
      <c r="C37" s="189">
        <f>'K20CSUKTR'!I46</f>
        <v>5</v>
      </c>
      <c r="D37" s="190">
        <f>'K20CSUKTR'!J46</f>
        <v>0.15625</v>
      </c>
      <c r="E37" s="189">
        <f>'K20CSUKTR'!I47</f>
        <v>16</v>
      </c>
      <c r="F37" s="190">
        <f>'K20CSUKTR'!J47</f>
        <v>0.5</v>
      </c>
      <c r="G37" s="189">
        <f>'K20CSUKTR'!I48</f>
        <v>2</v>
      </c>
      <c r="H37" s="190">
        <f>'K20CSUKTR'!J48</f>
        <v>0.0625</v>
      </c>
      <c r="I37" s="189">
        <f>'K20CSUKTR'!I49</f>
        <v>0</v>
      </c>
      <c r="J37" s="190">
        <f>'K20CSUKTR'!J49</f>
        <v>0</v>
      </c>
      <c r="K37" s="189">
        <f>'K20CSUKTR'!I50</f>
        <v>0</v>
      </c>
      <c r="L37" s="190">
        <f>'K20CSUKTR'!J50</f>
        <v>0</v>
      </c>
      <c r="M37" s="189">
        <f>'K20CSUKTR'!I51</f>
        <v>8</v>
      </c>
      <c r="N37" s="190">
        <f>'K20CSUKTR'!J51</f>
        <v>0.25</v>
      </c>
      <c r="O37" s="189">
        <f>'K20CSUKTR'!I52</f>
        <v>1</v>
      </c>
      <c r="P37" s="190">
        <f>'K20CSUKTR'!J52</f>
        <v>0.03125</v>
      </c>
      <c r="Q37" s="191"/>
    </row>
    <row r="38" spans="1:17" ht="15.75">
      <c r="A38" s="188" t="s">
        <v>2364</v>
      </c>
      <c r="B38" s="189">
        <f t="shared" si="0"/>
        <v>20</v>
      </c>
      <c r="C38" s="189">
        <f>'K20CSUXDD'!I34</f>
        <v>2</v>
      </c>
      <c r="D38" s="190">
        <f>'K20CSUXDD'!J34</f>
        <v>0.1</v>
      </c>
      <c r="E38" s="189">
        <f>'K20CSUXDD'!I35</f>
        <v>11</v>
      </c>
      <c r="F38" s="190">
        <f>'K20CSUXDD'!J35</f>
        <v>0.55</v>
      </c>
      <c r="G38" s="189">
        <f>'K20CSUXDD'!I36</f>
        <v>1</v>
      </c>
      <c r="H38" s="190">
        <f>'K20CSUXDD'!J36</f>
        <v>0.05</v>
      </c>
      <c r="I38" s="189">
        <f>'K20CSUXDD'!I37</f>
        <v>1</v>
      </c>
      <c r="J38" s="190">
        <f>'K20CSUXDD'!J37</f>
        <v>0.05</v>
      </c>
      <c r="K38" s="189">
        <f>'K20CSUXDD'!I38</f>
        <v>2</v>
      </c>
      <c r="L38" s="190">
        <f>'K20CSUXDD'!J38</f>
        <v>0.1</v>
      </c>
      <c r="M38" s="189">
        <f>'K20CSUXDD'!I39</f>
        <v>2</v>
      </c>
      <c r="N38" s="190">
        <f>'K20CSUXDD'!J39</f>
        <v>0.1</v>
      </c>
      <c r="O38" s="189">
        <f>'K20CSUXDD'!I40</f>
        <v>1</v>
      </c>
      <c r="P38" s="190">
        <f>'K20CSUXDD'!J40</f>
        <v>0.05</v>
      </c>
      <c r="Q38" s="191"/>
    </row>
    <row r="39" spans="1:17" ht="15.75">
      <c r="A39" s="188" t="s">
        <v>2416</v>
      </c>
      <c r="B39" s="189">
        <f t="shared" si="0"/>
        <v>76</v>
      </c>
      <c r="C39" s="189">
        <f>'K20PSUKKT'!I90</f>
        <v>9</v>
      </c>
      <c r="D39" s="190">
        <f>'K20PSUKKT'!J90</f>
        <v>0.11842105263157894</v>
      </c>
      <c r="E39" s="189">
        <f>'K20PSUKKT'!I91</f>
        <v>62</v>
      </c>
      <c r="F39" s="190">
        <f>'K20PSUKKT'!J91</f>
        <v>0.8157894736842105</v>
      </c>
      <c r="G39" s="189">
        <f>'K20PSUKKT'!I92</f>
        <v>2</v>
      </c>
      <c r="H39" s="190">
        <f>'K20PSUKKT'!J92</f>
        <v>0.02631578947368421</v>
      </c>
      <c r="I39" s="189">
        <f>'K20PSUKKT'!I93</f>
        <v>0</v>
      </c>
      <c r="J39" s="190">
        <f>'K20PSUKKT'!J93</f>
        <v>0</v>
      </c>
      <c r="K39" s="189">
        <f>'K20PSUKKT'!I94</f>
        <v>0</v>
      </c>
      <c r="L39" s="190">
        <f>'K20PSUKKT'!J94</f>
        <v>0</v>
      </c>
      <c r="M39" s="189">
        <f>'K20PSUKKT'!I95</f>
        <v>3</v>
      </c>
      <c r="N39" s="190">
        <f>'K20PSUKKT'!J95</f>
        <v>0.039473684210526314</v>
      </c>
      <c r="O39" s="189">
        <f>'K20PSUKKT'!I96</f>
        <v>0</v>
      </c>
      <c r="P39" s="190">
        <f>'K20PSUKKT'!J96</f>
        <v>0</v>
      </c>
      <c r="Q39" s="191"/>
    </row>
    <row r="40" spans="1:17" ht="15.75">
      <c r="A40" s="188" t="s">
        <v>2414</v>
      </c>
      <c r="B40" s="189">
        <f t="shared" si="0"/>
        <v>62</v>
      </c>
      <c r="C40" s="189">
        <f>'K20PSUQNH'!I76</f>
        <v>16</v>
      </c>
      <c r="D40" s="190">
        <f>'K20PSUQNH'!J76</f>
        <v>0.25806451612903225</v>
      </c>
      <c r="E40" s="189">
        <f>'K20PSUQNH'!I77</f>
        <v>33</v>
      </c>
      <c r="F40" s="190">
        <f>'K20PSUQNH'!J77</f>
        <v>0.532258064516129</v>
      </c>
      <c r="G40" s="189">
        <f>'K20PSUQNH'!I78</f>
        <v>5</v>
      </c>
      <c r="H40" s="190">
        <f>'K20PSUQNH'!J78</f>
        <v>0.08064516129032258</v>
      </c>
      <c r="I40" s="189">
        <f>'K20PSUQNH'!I79</f>
        <v>1</v>
      </c>
      <c r="J40" s="190">
        <f>'K20PSUQNH'!J79</f>
        <v>0.016129032258064516</v>
      </c>
      <c r="K40" s="189">
        <f>'K20PSUQNH'!I80</f>
        <v>0</v>
      </c>
      <c r="L40" s="190">
        <f>'K20PSUQNH'!J80</f>
        <v>0</v>
      </c>
      <c r="M40" s="189">
        <f>'K20PSUQNH'!I81</f>
        <v>3</v>
      </c>
      <c r="N40" s="190">
        <f>'K20PSUQNH'!J81</f>
        <v>0.04838709677419355</v>
      </c>
      <c r="O40" s="189">
        <f>'K20PSUQNH'!I82</f>
        <v>4</v>
      </c>
      <c r="P40" s="190">
        <f>'K20PSUQNH'!J82</f>
        <v>0.06451612903225806</v>
      </c>
      <c r="Q40" s="191"/>
    </row>
    <row r="41" spans="1:17" ht="15.75">
      <c r="A41" s="188" t="s">
        <v>2415</v>
      </c>
      <c r="B41" s="189">
        <f t="shared" si="0"/>
        <v>96</v>
      </c>
      <c r="C41" s="189">
        <f>'K20PSUQTH'!I111</f>
        <v>23</v>
      </c>
      <c r="D41" s="190">
        <f>'K20PSUQTH'!J111</f>
        <v>0.23958333333333334</v>
      </c>
      <c r="E41" s="189">
        <f>'K20PSUQTH'!I112</f>
        <v>48</v>
      </c>
      <c r="F41" s="190">
        <f>'K20PSUQTH'!J112</f>
        <v>0.5</v>
      </c>
      <c r="G41" s="189">
        <f>'K20PSUQTH'!I113</f>
        <v>10</v>
      </c>
      <c r="H41" s="190">
        <f>'K20PSUQTH'!J113</f>
        <v>0.10416666666666667</v>
      </c>
      <c r="I41" s="189">
        <f>'K20PSUQTH'!I114</f>
        <v>1</v>
      </c>
      <c r="J41" s="190">
        <f>'K20PSUQTH'!J114</f>
        <v>0.010416666666666666</v>
      </c>
      <c r="K41" s="189">
        <f>'K20PSUQTH'!I115</f>
        <v>0</v>
      </c>
      <c r="L41" s="190">
        <f>'K20PSUQTH'!J115</f>
        <v>0</v>
      </c>
      <c r="M41" s="189">
        <f>'K20PSUQTH'!I116</f>
        <v>8</v>
      </c>
      <c r="N41" s="190">
        <f>'K20PSUQTH'!J116</f>
        <v>0.08333333333333333</v>
      </c>
      <c r="O41" s="189">
        <f>'K20PSUQTH'!I117</f>
        <v>6</v>
      </c>
      <c r="P41" s="190">
        <f>'K20PSUQTH'!J117</f>
        <v>0.0625</v>
      </c>
      <c r="Q41" s="191"/>
    </row>
    <row r="42" spans="1:17" ht="15.75">
      <c r="A42" s="188" t="s">
        <v>2361</v>
      </c>
      <c r="B42" s="189">
        <f t="shared" si="0"/>
        <v>15</v>
      </c>
      <c r="C42" s="189">
        <f>'K20CMUTCD'!I29</f>
        <v>1</v>
      </c>
      <c r="D42" s="190">
        <f>'K20CMUTCD'!J29</f>
        <v>0.06666666666666667</v>
      </c>
      <c r="E42" s="189">
        <f>'K20CMUTCD'!I30</f>
        <v>5</v>
      </c>
      <c r="F42" s="190">
        <f>'K20CMUTCD'!J30</f>
        <v>0.3333333333333333</v>
      </c>
      <c r="G42" s="189">
        <f>'K20CMUTCD'!I31</f>
        <v>3</v>
      </c>
      <c r="H42" s="190">
        <f>'K20CMUTCD'!J31</f>
        <v>0.2</v>
      </c>
      <c r="I42" s="189">
        <f>'K20CMUTCD'!I32</f>
        <v>0</v>
      </c>
      <c r="J42" s="190">
        <f>'K20CMUTCD'!J32</f>
        <v>0</v>
      </c>
      <c r="K42" s="189">
        <f>'K20CMUTCD'!I33</f>
        <v>0</v>
      </c>
      <c r="L42" s="190">
        <f>'K20CMUTCD'!J33</f>
        <v>0</v>
      </c>
      <c r="M42" s="189">
        <f>'K20CMUTCD'!I34</f>
        <v>5</v>
      </c>
      <c r="N42" s="190">
        <f>'K20CMUTCD'!J34</f>
        <v>0.3333333333333333</v>
      </c>
      <c r="O42" s="189">
        <f>'K20CMUTCD'!I35</f>
        <v>1</v>
      </c>
      <c r="P42" s="190">
        <f>'K20CMUTCD'!J35</f>
        <v>0.06666666666666667</v>
      </c>
      <c r="Q42" s="191"/>
    </row>
    <row r="43" spans="1:17" ht="15.75">
      <c r="A43" s="196" t="s">
        <v>1516</v>
      </c>
      <c r="B43" s="197">
        <f>SUM(B13:B42)</f>
        <v>1489</v>
      </c>
      <c r="C43" s="197">
        <f>SUM(C13:C42)</f>
        <v>215</v>
      </c>
      <c r="D43" s="198">
        <f>C43/B43</f>
        <v>0.14439220953660176</v>
      </c>
      <c r="E43" s="197">
        <f>SUM(E13:E42)</f>
        <v>825</v>
      </c>
      <c r="F43" s="198">
        <f>E43/B43</f>
        <v>0.5540631296171927</v>
      </c>
      <c r="G43" s="197">
        <f>SUM(G13:G42)</f>
        <v>223</v>
      </c>
      <c r="H43" s="198">
        <f>G43/B43</f>
        <v>0.14976494291470785</v>
      </c>
      <c r="I43" s="197">
        <f>SUM(I13:I42)</f>
        <v>15</v>
      </c>
      <c r="J43" s="198">
        <f>I43/B43</f>
        <v>0.010073875083948958</v>
      </c>
      <c r="K43" s="197">
        <f>SUM(K13:K42)</f>
        <v>7</v>
      </c>
      <c r="L43" s="198">
        <f>K43/B43</f>
        <v>0.0047011417058428475</v>
      </c>
      <c r="M43" s="197">
        <f>SUM(M13:M42)</f>
        <v>131</v>
      </c>
      <c r="N43" s="198">
        <f>M43/B43</f>
        <v>0.08797850906648758</v>
      </c>
      <c r="O43" s="197">
        <f>SUM(O13:O42)</f>
        <v>73</v>
      </c>
      <c r="P43" s="198">
        <f>O43/B43</f>
        <v>0.049026192075218265</v>
      </c>
      <c r="Q43" s="199"/>
    </row>
    <row r="44" spans="1:17" ht="15.75">
      <c r="A44" s="177"/>
      <c r="B44" s="177"/>
      <c r="C44" s="200"/>
      <c r="D44" s="178"/>
      <c r="E44" s="181"/>
      <c r="F44" s="178"/>
      <c r="G44" s="181"/>
      <c r="H44" s="178"/>
      <c r="I44" s="181"/>
      <c r="J44" s="178"/>
      <c r="K44" s="181"/>
      <c r="L44" s="178"/>
      <c r="M44" s="181"/>
      <c r="N44" s="178"/>
      <c r="O44" s="181"/>
      <c r="P44" s="178"/>
      <c r="Q44" s="201"/>
    </row>
    <row r="45" spans="13:17" ht="16.5">
      <c r="M45" s="317"/>
      <c r="N45" s="317"/>
      <c r="O45" s="317"/>
      <c r="P45" s="317"/>
      <c r="Q45" s="317"/>
    </row>
    <row r="46" spans="13:17" s="202" customFormat="1" ht="20.25">
      <c r="M46" s="302" t="s">
        <v>1501</v>
      </c>
      <c r="N46" s="302"/>
      <c r="O46" s="302"/>
      <c r="P46" s="302"/>
      <c r="Q46" s="203"/>
    </row>
    <row r="47" spans="14:17" s="202" customFormat="1" ht="20.25">
      <c r="N47" s="204"/>
      <c r="O47" s="204"/>
      <c r="P47" s="204"/>
      <c r="Q47" s="204"/>
    </row>
    <row r="48" s="205" customFormat="1" ht="15.75"/>
    <row r="49" s="205" customFormat="1" ht="15.75"/>
    <row r="50" spans="13:16" s="202" customFormat="1" ht="20.25">
      <c r="M50" s="318" t="s">
        <v>745</v>
      </c>
      <c r="N50" s="318"/>
      <c r="O50" s="318"/>
      <c r="P50" s="318"/>
    </row>
    <row r="51" spans="12:18" s="202" customFormat="1" ht="20.25">
      <c r="L51" s="319" t="str">
        <f ca="1">"Đà Nẵng, ngày"&amp;" "&amp;DAY(TODAY())&amp;" "&amp;"tháng"&amp;" "&amp;MONTH(TODAY())&amp;" "&amp;"năm"&amp;" "&amp;YEAR(TODAY())</f>
        <v>Đà Nẵng, ngày 21 tháng 8 năm 2015</v>
      </c>
      <c r="M51" s="319"/>
      <c r="N51" s="319"/>
      <c r="O51" s="319"/>
      <c r="P51" s="319"/>
      <c r="Q51" s="319"/>
      <c r="R51" s="319"/>
    </row>
    <row r="52" spans="1:17" s="202" customFormat="1" ht="20.25">
      <c r="A52" s="316" t="s">
        <v>1932</v>
      </c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</row>
    <row r="57" spans="1:17" ht="18.75">
      <c r="A57" s="316" t="s">
        <v>2684</v>
      </c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</row>
  </sheetData>
  <sheetProtection/>
  <mergeCells count="26">
    <mergeCell ref="L51:R51"/>
    <mergeCell ref="A57:Q57"/>
    <mergeCell ref="A52:Q52"/>
    <mergeCell ref="I11:J11"/>
    <mergeCell ref="K11:L11"/>
    <mergeCell ref="M11:N11"/>
    <mergeCell ref="O11:P11"/>
    <mergeCell ref="M45:Q45"/>
    <mergeCell ref="M50:P50"/>
    <mergeCell ref="A10:A12"/>
    <mergeCell ref="B10:B12"/>
    <mergeCell ref="C10:P10"/>
    <mergeCell ref="Q10:Q12"/>
    <mergeCell ref="C11:D11"/>
    <mergeCell ref="E11:F11"/>
    <mergeCell ref="G11:H11"/>
    <mergeCell ref="M46:P46"/>
    <mergeCell ref="A2:F2"/>
    <mergeCell ref="J2:Q2"/>
    <mergeCell ref="A3:F3"/>
    <mergeCell ref="J3:Q3"/>
    <mergeCell ref="A4:F4"/>
    <mergeCell ref="J4:Q4"/>
    <mergeCell ref="B7:Q7"/>
    <mergeCell ref="B8:Q8"/>
    <mergeCell ref="B9:Q9"/>
  </mergeCells>
  <printOptions/>
  <pageMargins left="0.47" right="0" top="0.28" bottom="0.41" header="0.23" footer="0.29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58">
      <selection activeCell="F66" sqref="F66"/>
    </sheetView>
  </sheetViews>
  <sheetFormatPr defaultColWidth="9.140625" defaultRowHeight="12.75"/>
  <cols>
    <col min="1" max="1" width="4.421875" style="1" customWidth="1"/>
    <col min="2" max="2" width="10.00390625" style="1" customWidth="1"/>
    <col min="3" max="3" width="16.00390625" style="1" customWidth="1"/>
    <col min="4" max="4" width="6.8515625" style="1" customWidth="1"/>
    <col min="5" max="5" width="9.7109375" style="1" customWidth="1"/>
    <col min="6" max="6" width="12.140625" style="1" customWidth="1"/>
    <col min="7" max="11" width="7.57421875" style="1" customWidth="1"/>
    <col min="12" max="12" width="8.8515625" style="1" customWidth="1"/>
    <col min="13" max="16384" width="9.140625" style="1" customWidth="1"/>
  </cols>
  <sheetData>
    <row r="1" spans="7:12" ht="9" customHeight="1">
      <c r="G1" s="105"/>
      <c r="H1" s="105"/>
      <c r="I1" s="105"/>
      <c r="J1" s="105"/>
      <c r="K1" s="105"/>
      <c r="L1" s="105"/>
    </row>
    <row r="2" spans="1:12" ht="19.5" customHeight="1">
      <c r="A2" s="322" t="s">
        <v>732</v>
      </c>
      <c r="B2" s="322"/>
      <c r="C2" s="322"/>
      <c r="D2" s="322"/>
      <c r="E2" s="321" t="s">
        <v>733</v>
      </c>
      <c r="F2" s="321"/>
      <c r="G2" s="321"/>
      <c r="H2" s="321"/>
      <c r="I2" s="321"/>
      <c r="J2" s="321"/>
      <c r="K2" s="321"/>
      <c r="L2" s="39"/>
    </row>
    <row r="3" spans="1:12" ht="16.5">
      <c r="A3" s="321" t="s">
        <v>734</v>
      </c>
      <c r="B3" s="321"/>
      <c r="C3" s="321"/>
      <c r="D3" s="321"/>
      <c r="E3" s="321" t="s">
        <v>731</v>
      </c>
      <c r="F3" s="321"/>
      <c r="G3" s="321"/>
      <c r="H3" s="321"/>
      <c r="I3" s="321"/>
      <c r="J3" s="321"/>
      <c r="K3" s="321"/>
      <c r="L3" s="240"/>
    </row>
    <row r="4" spans="7:12" ht="16.5">
      <c r="G4" s="105"/>
      <c r="H4" s="105"/>
      <c r="I4" s="105"/>
      <c r="J4" s="105"/>
      <c r="K4" s="105"/>
      <c r="L4" s="105"/>
    </row>
    <row r="5" spans="1:12" ht="16.5">
      <c r="A5" s="321" t="s">
        <v>750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9"/>
    </row>
    <row r="6" spans="1:12" ht="16.5">
      <c r="A6" s="321" t="s">
        <v>2446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240"/>
    </row>
    <row r="7" spans="1:12" ht="16.5">
      <c r="A7" s="321" t="s">
        <v>2314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240"/>
    </row>
    <row r="8" spans="1:12" ht="17.25" customHeight="1">
      <c r="A8" s="321" t="s">
        <v>2315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240"/>
    </row>
    <row r="9" spans="1:12" s="2" customFormat="1" ht="17.25" customHeight="1">
      <c r="A9" s="321" t="s">
        <v>749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240"/>
    </row>
    <row r="10" spans="1:11" s="3" customFormat="1" ht="46.5" customHeight="1">
      <c r="A10" s="102" t="s">
        <v>729</v>
      </c>
      <c r="B10" s="102" t="s">
        <v>736</v>
      </c>
      <c r="C10" s="320" t="s">
        <v>735</v>
      </c>
      <c r="D10" s="320"/>
      <c r="E10" s="102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2444</v>
      </c>
      <c r="K10" s="103" t="s">
        <v>737</v>
      </c>
    </row>
    <row r="11" spans="1:11" ht="24.75" customHeight="1">
      <c r="A11" s="42">
        <v>1</v>
      </c>
      <c r="B11" s="78">
        <v>2020113206</v>
      </c>
      <c r="C11" s="353" t="s">
        <v>2288</v>
      </c>
      <c r="D11" s="79" t="s">
        <v>1649</v>
      </c>
      <c r="E11" s="46">
        <v>34957</v>
      </c>
      <c r="F11" s="80" t="s">
        <v>2313</v>
      </c>
      <c r="G11" s="48">
        <v>82</v>
      </c>
      <c r="H11" s="48">
        <v>85</v>
      </c>
      <c r="I11" s="48">
        <f aca="true" t="shared" si="0" ref="I11:I51">(G11+H11)/2</f>
        <v>83.5</v>
      </c>
      <c r="J11" s="42" t="str">
        <f aca="true" t="shared" si="1" ref="J11:J51">IF(I11&gt;=90,"X SẮC",IF(I11&gt;=80,"TỐT",IF(I11&gt;=70,"KHÁ",IF(I11&gt;=60,"TB KHÁ",IF(I11&gt;=50,"T. BÌNH",IF(I11&gt;=30,"YẾU","KÉM"))))))</f>
        <v>TỐT</v>
      </c>
      <c r="K11" s="346"/>
    </row>
    <row r="12" spans="1:12" ht="24.75" customHeight="1">
      <c r="A12" s="51">
        <v>2</v>
      </c>
      <c r="B12" s="81">
        <v>2021113390</v>
      </c>
      <c r="C12" s="351" t="s">
        <v>2289</v>
      </c>
      <c r="D12" s="82" t="s">
        <v>1543</v>
      </c>
      <c r="E12" s="55">
        <v>33919</v>
      </c>
      <c r="F12" s="83" t="s">
        <v>2313</v>
      </c>
      <c r="G12" s="57">
        <v>55</v>
      </c>
      <c r="H12" s="57">
        <v>0</v>
      </c>
      <c r="I12" s="57">
        <f t="shared" si="0"/>
        <v>27.5</v>
      </c>
      <c r="J12" s="51" t="str">
        <f t="shared" si="1"/>
        <v>KÉM</v>
      </c>
      <c r="K12" s="347" t="s">
        <v>2476</v>
      </c>
      <c r="L12" s="1" t="s">
        <v>2542</v>
      </c>
    </row>
    <row r="13" spans="1:11" ht="24.75" customHeight="1">
      <c r="A13" s="51">
        <v>3</v>
      </c>
      <c r="B13" s="81">
        <v>2021216483</v>
      </c>
      <c r="C13" s="351" t="s">
        <v>1881</v>
      </c>
      <c r="D13" s="82" t="s">
        <v>1544</v>
      </c>
      <c r="E13" s="55">
        <v>34733</v>
      </c>
      <c r="F13" s="83" t="s">
        <v>2313</v>
      </c>
      <c r="G13" s="57">
        <v>85</v>
      </c>
      <c r="H13" s="57">
        <v>85</v>
      </c>
      <c r="I13" s="57">
        <f t="shared" si="0"/>
        <v>85</v>
      </c>
      <c r="J13" s="51" t="str">
        <f t="shared" si="1"/>
        <v>TỐT</v>
      </c>
      <c r="K13" s="347"/>
    </row>
    <row r="14" spans="1:11" ht="24.75" customHeight="1">
      <c r="A14" s="51">
        <v>4</v>
      </c>
      <c r="B14" s="81">
        <v>2021113358</v>
      </c>
      <c r="C14" s="351" t="s">
        <v>1374</v>
      </c>
      <c r="D14" s="82" t="s">
        <v>1350</v>
      </c>
      <c r="E14" s="55">
        <v>35144</v>
      </c>
      <c r="F14" s="83" t="s">
        <v>2313</v>
      </c>
      <c r="G14" s="57">
        <v>82</v>
      </c>
      <c r="H14" s="57">
        <v>77</v>
      </c>
      <c r="I14" s="57">
        <f t="shared" si="0"/>
        <v>79.5</v>
      </c>
      <c r="J14" s="51" t="str">
        <f t="shared" si="1"/>
        <v>KHÁ</v>
      </c>
      <c r="K14" s="347"/>
    </row>
    <row r="15" spans="1:11" ht="24.75" customHeight="1">
      <c r="A15" s="51">
        <v>5</v>
      </c>
      <c r="B15" s="81">
        <v>2021116881</v>
      </c>
      <c r="C15" s="351" t="s">
        <v>2291</v>
      </c>
      <c r="D15" s="82" t="s">
        <v>11</v>
      </c>
      <c r="E15" s="55">
        <v>35122</v>
      </c>
      <c r="F15" s="83" t="s">
        <v>2313</v>
      </c>
      <c r="G15" s="57">
        <v>85</v>
      </c>
      <c r="H15" s="57">
        <v>82</v>
      </c>
      <c r="I15" s="57">
        <f t="shared" si="0"/>
        <v>83.5</v>
      </c>
      <c r="J15" s="51" t="str">
        <f t="shared" si="1"/>
        <v>TỐT</v>
      </c>
      <c r="K15" s="347"/>
    </row>
    <row r="16" spans="1:11" ht="24.75" customHeight="1">
      <c r="A16" s="51">
        <v>6</v>
      </c>
      <c r="B16" s="81">
        <v>2020113571</v>
      </c>
      <c r="C16" s="351" t="s">
        <v>2292</v>
      </c>
      <c r="D16" s="82" t="s">
        <v>1604</v>
      </c>
      <c r="E16" s="55">
        <v>35325</v>
      </c>
      <c r="F16" s="83" t="s">
        <v>2313</v>
      </c>
      <c r="G16" s="57">
        <v>95</v>
      </c>
      <c r="H16" s="57">
        <v>82</v>
      </c>
      <c r="I16" s="57">
        <f t="shared" si="0"/>
        <v>88.5</v>
      </c>
      <c r="J16" s="51" t="str">
        <f t="shared" si="1"/>
        <v>TỐT</v>
      </c>
      <c r="K16" s="347"/>
    </row>
    <row r="17" spans="1:11" ht="24.75" customHeight="1">
      <c r="A17" s="51">
        <v>7</v>
      </c>
      <c r="B17" s="81">
        <v>2021113503</v>
      </c>
      <c r="C17" s="351" t="s">
        <v>1528</v>
      </c>
      <c r="D17" s="82" t="s">
        <v>1548</v>
      </c>
      <c r="E17" s="55">
        <v>34089</v>
      </c>
      <c r="F17" s="83" t="s">
        <v>2313</v>
      </c>
      <c r="G17" s="57">
        <v>82</v>
      </c>
      <c r="H17" s="57">
        <v>70</v>
      </c>
      <c r="I17" s="57">
        <f t="shared" si="0"/>
        <v>76</v>
      </c>
      <c r="J17" s="51" t="str">
        <f t="shared" si="1"/>
        <v>KHÁ</v>
      </c>
      <c r="K17" s="347"/>
    </row>
    <row r="18" spans="1:11" ht="24.75" customHeight="1">
      <c r="A18" s="51">
        <v>8</v>
      </c>
      <c r="B18" s="81">
        <v>2021116045</v>
      </c>
      <c r="C18" s="351" t="s">
        <v>1528</v>
      </c>
      <c r="D18" s="82" t="s">
        <v>1548</v>
      </c>
      <c r="E18" s="55">
        <v>35168</v>
      </c>
      <c r="F18" s="83" t="s">
        <v>2313</v>
      </c>
      <c r="G18" s="57">
        <v>85</v>
      </c>
      <c r="H18" s="57">
        <v>85</v>
      </c>
      <c r="I18" s="57">
        <f t="shared" si="0"/>
        <v>85</v>
      </c>
      <c r="J18" s="51" t="str">
        <f t="shared" si="1"/>
        <v>TỐT</v>
      </c>
      <c r="K18" s="347"/>
    </row>
    <row r="19" spans="1:11" ht="24.75" customHeight="1">
      <c r="A19" s="51">
        <v>9</v>
      </c>
      <c r="B19" s="81">
        <v>2021116690</v>
      </c>
      <c r="C19" s="351" t="s">
        <v>2293</v>
      </c>
      <c r="D19" s="82" t="s">
        <v>1598</v>
      </c>
      <c r="E19" s="55">
        <v>35165</v>
      </c>
      <c r="F19" s="83" t="s">
        <v>2313</v>
      </c>
      <c r="G19" s="57">
        <v>80</v>
      </c>
      <c r="H19" s="57">
        <v>85</v>
      </c>
      <c r="I19" s="57">
        <f t="shared" si="0"/>
        <v>82.5</v>
      </c>
      <c r="J19" s="51" t="str">
        <f t="shared" si="1"/>
        <v>TỐT</v>
      </c>
      <c r="K19" s="347"/>
    </row>
    <row r="20" spans="1:12" ht="24.75" customHeight="1">
      <c r="A20" s="51">
        <v>10</v>
      </c>
      <c r="B20" s="81">
        <v>2020113174</v>
      </c>
      <c r="C20" s="351" t="s">
        <v>2294</v>
      </c>
      <c r="D20" s="82" t="s">
        <v>1560</v>
      </c>
      <c r="E20" s="55">
        <v>35406</v>
      </c>
      <c r="F20" s="83" t="s">
        <v>2313</v>
      </c>
      <c r="G20" s="57">
        <v>77</v>
      </c>
      <c r="H20" s="57">
        <v>0</v>
      </c>
      <c r="I20" s="57">
        <f t="shared" si="0"/>
        <v>38.5</v>
      </c>
      <c r="J20" s="51" t="str">
        <f t="shared" si="1"/>
        <v>YẾU</v>
      </c>
      <c r="K20" s="347" t="s">
        <v>2476</v>
      </c>
      <c r="L20" s="1" t="s">
        <v>2599</v>
      </c>
    </row>
    <row r="21" spans="1:11" ht="24.75" customHeight="1">
      <c r="A21" s="51">
        <v>11</v>
      </c>
      <c r="B21" s="81">
        <v>2021117775</v>
      </c>
      <c r="C21" s="351" t="s">
        <v>2295</v>
      </c>
      <c r="D21" s="82" t="s">
        <v>1667</v>
      </c>
      <c r="E21" s="55">
        <v>35113</v>
      </c>
      <c r="F21" s="83" t="s">
        <v>2313</v>
      </c>
      <c r="G21" s="57">
        <v>85</v>
      </c>
      <c r="H21" s="57">
        <v>85</v>
      </c>
      <c r="I21" s="57">
        <f t="shared" si="0"/>
        <v>85</v>
      </c>
      <c r="J21" s="51" t="str">
        <f t="shared" si="1"/>
        <v>TỐT</v>
      </c>
      <c r="K21" s="347"/>
    </row>
    <row r="22" spans="1:11" ht="24.75" customHeight="1">
      <c r="A22" s="51">
        <v>12</v>
      </c>
      <c r="B22" s="81">
        <v>2021117718</v>
      </c>
      <c r="C22" s="351" t="s">
        <v>2296</v>
      </c>
      <c r="D22" s="82" t="s">
        <v>1550</v>
      </c>
      <c r="E22" s="55">
        <v>35299</v>
      </c>
      <c r="F22" s="83" t="s">
        <v>2313</v>
      </c>
      <c r="G22" s="57">
        <v>82</v>
      </c>
      <c r="H22" s="57">
        <v>85</v>
      </c>
      <c r="I22" s="57">
        <f t="shared" si="0"/>
        <v>83.5</v>
      </c>
      <c r="J22" s="51" t="str">
        <f t="shared" si="1"/>
        <v>TỐT</v>
      </c>
      <c r="K22" s="347"/>
    </row>
    <row r="23" spans="1:11" ht="24.75" customHeight="1">
      <c r="A23" s="51">
        <v>13</v>
      </c>
      <c r="B23" s="81">
        <v>2021118307</v>
      </c>
      <c r="C23" s="351" t="s">
        <v>2297</v>
      </c>
      <c r="D23" s="82" t="s">
        <v>1547</v>
      </c>
      <c r="E23" s="55">
        <v>34985</v>
      </c>
      <c r="F23" s="83" t="s">
        <v>2313</v>
      </c>
      <c r="G23" s="57">
        <v>85</v>
      </c>
      <c r="H23" s="57">
        <v>85</v>
      </c>
      <c r="I23" s="57">
        <f t="shared" si="0"/>
        <v>85</v>
      </c>
      <c r="J23" s="51" t="str">
        <f t="shared" si="1"/>
        <v>TỐT</v>
      </c>
      <c r="K23" s="347"/>
    </row>
    <row r="24" spans="1:11" ht="24.75" customHeight="1">
      <c r="A24" s="51">
        <v>14</v>
      </c>
      <c r="B24" s="81">
        <v>2021115774</v>
      </c>
      <c r="C24" s="351" t="s">
        <v>2298</v>
      </c>
      <c r="D24" s="82" t="s">
        <v>1635</v>
      </c>
      <c r="E24" s="55">
        <v>35298</v>
      </c>
      <c r="F24" s="83" t="s">
        <v>2313</v>
      </c>
      <c r="G24" s="57">
        <v>85</v>
      </c>
      <c r="H24" s="57">
        <v>77</v>
      </c>
      <c r="I24" s="57">
        <f t="shared" si="0"/>
        <v>81</v>
      </c>
      <c r="J24" s="51" t="str">
        <f t="shared" si="1"/>
        <v>TỐT</v>
      </c>
      <c r="K24" s="347"/>
    </row>
    <row r="25" spans="1:11" ht="24.75" customHeight="1">
      <c r="A25" s="51">
        <v>15</v>
      </c>
      <c r="B25" s="81">
        <v>2021117485</v>
      </c>
      <c r="C25" s="351" t="s">
        <v>1364</v>
      </c>
      <c r="D25" s="82" t="s">
        <v>1635</v>
      </c>
      <c r="E25" s="55">
        <v>35290</v>
      </c>
      <c r="F25" s="83" t="s">
        <v>2313</v>
      </c>
      <c r="G25" s="57">
        <v>70</v>
      </c>
      <c r="H25" s="57">
        <v>85</v>
      </c>
      <c r="I25" s="57">
        <f t="shared" si="0"/>
        <v>77.5</v>
      </c>
      <c r="J25" s="51" t="str">
        <f t="shared" si="1"/>
        <v>KHÁ</v>
      </c>
      <c r="K25" s="347"/>
    </row>
    <row r="26" spans="1:11" ht="24.75" customHeight="1">
      <c r="A26" s="51">
        <v>16</v>
      </c>
      <c r="B26" s="81">
        <v>2020112704</v>
      </c>
      <c r="C26" s="351" t="s">
        <v>2299</v>
      </c>
      <c r="D26" s="82" t="s">
        <v>1694</v>
      </c>
      <c r="E26" s="55">
        <v>35083</v>
      </c>
      <c r="F26" s="83" t="s">
        <v>2313</v>
      </c>
      <c r="G26" s="57">
        <v>85</v>
      </c>
      <c r="H26" s="57">
        <v>0</v>
      </c>
      <c r="I26" s="57">
        <f t="shared" si="0"/>
        <v>42.5</v>
      </c>
      <c r="J26" s="51" t="str">
        <f t="shared" si="1"/>
        <v>YẾU</v>
      </c>
      <c r="K26" s="347" t="s">
        <v>2499</v>
      </c>
    </row>
    <row r="27" spans="1:11" ht="24.75" customHeight="1">
      <c r="A27" s="51">
        <v>17</v>
      </c>
      <c r="B27" s="81">
        <v>2021114434</v>
      </c>
      <c r="C27" s="351" t="s">
        <v>2201</v>
      </c>
      <c r="D27" s="82" t="s">
        <v>1613</v>
      </c>
      <c r="E27" s="55">
        <v>35182</v>
      </c>
      <c r="F27" s="83" t="s">
        <v>2313</v>
      </c>
      <c r="G27" s="57">
        <v>90</v>
      </c>
      <c r="H27" s="57">
        <v>83</v>
      </c>
      <c r="I27" s="57">
        <f t="shared" si="0"/>
        <v>86.5</v>
      </c>
      <c r="J27" s="51" t="str">
        <f t="shared" si="1"/>
        <v>TỐT</v>
      </c>
      <c r="K27" s="347"/>
    </row>
    <row r="28" spans="1:11" ht="24.75" customHeight="1">
      <c r="A28" s="51">
        <v>18</v>
      </c>
      <c r="B28" s="81">
        <v>2021125932</v>
      </c>
      <c r="C28" s="351" t="s">
        <v>1627</v>
      </c>
      <c r="D28" s="82" t="s">
        <v>1613</v>
      </c>
      <c r="E28" s="55">
        <v>34434</v>
      </c>
      <c r="F28" s="83" t="s">
        <v>2313</v>
      </c>
      <c r="G28" s="57">
        <v>88</v>
      </c>
      <c r="H28" s="57">
        <v>85</v>
      </c>
      <c r="I28" s="57">
        <f t="shared" si="0"/>
        <v>86.5</v>
      </c>
      <c r="J28" s="51" t="str">
        <f t="shared" si="1"/>
        <v>TỐT</v>
      </c>
      <c r="K28" s="347"/>
    </row>
    <row r="29" spans="1:11" ht="24.75" customHeight="1">
      <c r="A29" s="51">
        <v>19</v>
      </c>
      <c r="B29" s="81">
        <v>2021114884</v>
      </c>
      <c r="C29" s="351" t="s">
        <v>825</v>
      </c>
      <c r="D29" s="82" t="s">
        <v>1372</v>
      </c>
      <c r="E29" s="55">
        <v>35174</v>
      </c>
      <c r="F29" s="83" t="s">
        <v>2313</v>
      </c>
      <c r="G29" s="57">
        <v>81</v>
      </c>
      <c r="H29" s="57">
        <v>85</v>
      </c>
      <c r="I29" s="57">
        <f t="shared" si="0"/>
        <v>83</v>
      </c>
      <c r="J29" s="51" t="str">
        <f t="shared" si="1"/>
        <v>TỐT</v>
      </c>
      <c r="K29" s="347"/>
    </row>
    <row r="30" spans="1:11" ht="24.75" customHeight="1">
      <c r="A30" s="51">
        <v>20</v>
      </c>
      <c r="B30" s="81">
        <v>2021113490</v>
      </c>
      <c r="C30" s="351" t="s">
        <v>2300</v>
      </c>
      <c r="D30" s="82" t="s">
        <v>1706</v>
      </c>
      <c r="E30" s="55">
        <v>35346</v>
      </c>
      <c r="F30" s="83" t="s">
        <v>2313</v>
      </c>
      <c r="G30" s="57">
        <v>77</v>
      </c>
      <c r="H30" s="57">
        <v>80</v>
      </c>
      <c r="I30" s="57">
        <f t="shared" si="0"/>
        <v>78.5</v>
      </c>
      <c r="J30" s="51" t="str">
        <f t="shared" si="1"/>
        <v>KHÁ</v>
      </c>
      <c r="K30" s="347"/>
    </row>
    <row r="31" spans="1:11" ht="24.75" customHeight="1">
      <c r="A31" s="51">
        <v>21</v>
      </c>
      <c r="B31" s="81">
        <v>2021114538</v>
      </c>
      <c r="C31" s="351" t="s">
        <v>1658</v>
      </c>
      <c r="D31" s="82" t="s">
        <v>1877</v>
      </c>
      <c r="E31" s="55">
        <v>35359</v>
      </c>
      <c r="F31" s="83" t="s">
        <v>2313</v>
      </c>
      <c r="G31" s="57">
        <v>82</v>
      </c>
      <c r="H31" s="57">
        <v>85</v>
      </c>
      <c r="I31" s="57">
        <f t="shared" si="0"/>
        <v>83.5</v>
      </c>
      <c r="J31" s="51" t="str">
        <f t="shared" si="1"/>
        <v>TỐT</v>
      </c>
      <c r="K31" s="347"/>
    </row>
    <row r="32" spans="1:11" ht="24.75" customHeight="1">
      <c r="A32" s="51">
        <v>22</v>
      </c>
      <c r="B32" s="81">
        <v>2020112937</v>
      </c>
      <c r="C32" s="351" t="s">
        <v>1710</v>
      </c>
      <c r="D32" s="82" t="s">
        <v>2221</v>
      </c>
      <c r="E32" s="55">
        <v>35159</v>
      </c>
      <c r="F32" s="83" t="s">
        <v>2313</v>
      </c>
      <c r="G32" s="57">
        <v>82</v>
      </c>
      <c r="H32" s="57">
        <v>85</v>
      </c>
      <c r="I32" s="57">
        <f t="shared" si="0"/>
        <v>83.5</v>
      </c>
      <c r="J32" s="51" t="str">
        <f t="shared" si="1"/>
        <v>TỐT</v>
      </c>
      <c r="K32" s="347"/>
    </row>
    <row r="33" spans="1:11" ht="24.75" customHeight="1">
      <c r="A33" s="51">
        <v>23</v>
      </c>
      <c r="B33" s="81">
        <v>2020112762</v>
      </c>
      <c r="C33" s="351" t="s">
        <v>2301</v>
      </c>
      <c r="D33" s="82" t="s">
        <v>2302</v>
      </c>
      <c r="E33" s="55">
        <v>35428</v>
      </c>
      <c r="F33" s="83" t="s">
        <v>2313</v>
      </c>
      <c r="G33" s="57">
        <v>83</v>
      </c>
      <c r="H33" s="57">
        <v>0</v>
      </c>
      <c r="I33" s="57">
        <f t="shared" si="0"/>
        <v>41.5</v>
      </c>
      <c r="J33" s="51" t="str">
        <f t="shared" si="1"/>
        <v>YẾU</v>
      </c>
      <c r="K33" s="347" t="s">
        <v>2518</v>
      </c>
    </row>
    <row r="34" spans="1:11" ht="24.75" customHeight="1">
      <c r="A34" s="51">
        <v>24</v>
      </c>
      <c r="B34" s="81">
        <v>2021358287</v>
      </c>
      <c r="C34" s="351" t="s">
        <v>1761</v>
      </c>
      <c r="D34" s="82" t="s">
        <v>2303</v>
      </c>
      <c r="E34" s="55">
        <v>35269</v>
      </c>
      <c r="F34" s="83" t="s">
        <v>2313</v>
      </c>
      <c r="G34" s="57">
        <v>92</v>
      </c>
      <c r="H34" s="57">
        <v>0</v>
      </c>
      <c r="I34" s="57">
        <f t="shared" si="0"/>
        <v>46</v>
      </c>
      <c r="J34" s="51" t="str">
        <f t="shared" si="1"/>
        <v>YẾU</v>
      </c>
      <c r="K34" s="347" t="s">
        <v>2499</v>
      </c>
    </row>
    <row r="35" spans="1:11" ht="24.75" customHeight="1">
      <c r="A35" s="51">
        <v>25</v>
      </c>
      <c r="B35" s="81">
        <v>2020117081</v>
      </c>
      <c r="C35" s="351" t="s">
        <v>1239</v>
      </c>
      <c r="D35" s="82" t="s">
        <v>1546</v>
      </c>
      <c r="E35" s="55">
        <v>35210</v>
      </c>
      <c r="F35" s="83" t="s">
        <v>2313</v>
      </c>
      <c r="G35" s="57">
        <v>90</v>
      </c>
      <c r="H35" s="57">
        <v>80</v>
      </c>
      <c r="I35" s="57">
        <f t="shared" si="0"/>
        <v>85</v>
      </c>
      <c r="J35" s="51" t="str">
        <f t="shared" si="1"/>
        <v>TỐT</v>
      </c>
      <c r="K35" s="347"/>
    </row>
    <row r="36" spans="1:11" ht="24.75" customHeight="1">
      <c r="A36" s="51">
        <v>26</v>
      </c>
      <c r="B36" s="81">
        <v>2021113449</v>
      </c>
      <c r="C36" s="351" t="s">
        <v>2304</v>
      </c>
      <c r="D36" s="82" t="s">
        <v>1723</v>
      </c>
      <c r="E36" s="55">
        <v>35302</v>
      </c>
      <c r="F36" s="83" t="s">
        <v>2313</v>
      </c>
      <c r="G36" s="57">
        <v>82</v>
      </c>
      <c r="H36" s="57">
        <v>85</v>
      </c>
      <c r="I36" s="57">
        <f t="shared" si="0"/>
        <v>83.5</v>
      </c>
      <c r="J36" s="51" t="str">
        <f t="shared" si="1"/>
        <v>TỐT</v>
      </c>
      <c r="K36" s="347"/>
    </row>
    <row r="37" spans="1:11" ht="24.75" customHeight="1">
      <c r="A37" s="51">
        <v>27</v>
      </c>
      <c r="B37" s="81">
        <v>2021114421</v>
      </c>
      <c r="C37" s="351" t="s">
        <v>2305</v>
      </c>
      <c r="D37" s="82" t="s">
        <v>1724</v>
      </c>
      <c r="E37" s="55">
        <v>35407</v>
      </c>
      <c r="F37" s="83" t="s">
        <v>2313</v>
      </c>
      <c r="G37" s="57">
        <v>90</v>
      </c>
      <c r="H37" s="57">
        <v>95</v>
      </c>
      <c r="I37" s="57">
        <f t="shared" si="0"/>
        <v>92.5</v>
      </c>
      <c r="J37" s="51" t="str">
        <f t="shared" si="1"/>
        <v>X SẮC</v>
      </c>
      <c r="K37" s="347"/>
    </row>
    <row r="38" spans="1:12" ht="24.75" customHeight="1">
      <c r="A38" s="51">
        <v>28</v>
      </c>
      <c r="B38" s="81">
        <v>1921126470</v>
      </c>
      <c r="C38" s="351" t="s">
        <v>842</v>
      </c>
      <c r="D38" s="82" t="s">
        <v>1655</v>
      </c>
      <c r="E38" s="55">
        <v>35057</v>
      </c>
      <c r="F38" s="83" t="s">
        <v>2313</v>
      </c>
      <c r="G38" s="57">
        <v>84</v>
      </c>
      <c r="H38" s="57">
        <v>70</v>
      </c>
      <c r="I38" s="57">
        <f t="shared" si="0"/>
        <v>77</v>
      </c>
      <c r="J38" s="51" t="str">
        <f t="shared" si="1"/>
        <v>KHÁ</v>
      </c>
      <c r="K38" s="347"/>
      <c r="L38" s="1" t="s">
        <v>2402</v>
      </c>
    </row>
    <row r="39" spans="1:11" ht="24.75" customHeight="1">
      <c r="A39" s="51">
        <v>29</v>
      </c>
      <c r="B39" s="81">
        <v>2021113341</v>
      </c>
      <c r="C39" s="351" t="s">
        <v>921</v>
      </c>
      <c r="D39" s="82" t="s">
        <v>1589</v>
      </c>
      <c r="E39" s="55">
        <v>34607</v>
      </c>
      <c r="F39" s="83" t="s">
        <v>2313</v>
      </c>
      <c r="G39" s="57">
        <v>85</v>
      </c>
      <c r="H39" s="57">
        <v>80</v>
      </c>
      <c r="I39" s="57">
        <f t="shared" si="0"/>
        <v>82.5</v>
      </c>
      <c r="J39" s="51" t="str">
        <f t="shared" si="1"/>
        <v>TỐT</v>
      </c>
      <c r="K39" s="347"/>
    </row>
    <row r="40" spans="1:11" ht="24.75" customHeight="1">
      <c r="A40" s="51">
        <v>30</v>
      </c>
      <c r="B40" s="81">
        <v>2020116292</v>
      </c>
      <c r="C40" s="351" t="s">
        <v>12</v>
      </c>
      <c r="D40" s="82" t="s">
        <v>1530</v>
      </c>
      <c r="E40" s="55">
        <v>35109</v>
      </c>
      <c r="F40" s="83" t="s">
        <v>2313</v>
      </c>
      <c r="G40" s="57">
        <v>82</v>
      </c>
      <c r="H40" s="57">
        <v>80</v>
      </c>
      <c r="I40" s="57">
        <f t="shared" si="0"/>
        <v>81</v>
      </c>
      <c r="J40" s="51" t="str">
        <f t="shared" si="1"/>
        <v>TỐT</v>
      </c>
      <c r="K40" s="347"/>
    </row>
    <row r="41" spans="1:11" ht="24.75" customHeight="1">
      <c r="A41" s="51">
        <v>31</v>
      </c>
      <c r="B41" s="81">
        <v>1921119695</v>
      </c>
      <c r="C41" s="351" t="s">
        <v>843</v>
      </c>
      <c r="D41" s="82" t="s">
        <v>1549</v>
      </c>
      <c r="E41" s="55">
        <v>34532</v>
      </c>
      <c r="F41" s="83" t="s">
        <v>2313</v>
      </c>
      <c r="G41" s="57">
        <v>0</v>
      </c>
      <c r="H41" s="57">
        <v>0</v>
      </c>
      <c r="I41" s="57">
        <f t="shared" si="0"/>
        <v>0</v>
      </c>
      <c r="J41" s="51" t="str">
        <f t="shared" si="1"/>
        <v>KÉM</v>
      </c>
      <c r="K41" s="347" t="s">
        <v>2499</v>
      </c>
    </row>
    <row r="42" spans="1:11" ht="24.75" customHeight="1">
      <c r="A42" s="51">
        <v>32</v>
      </c>
      <c r="B42" s="81">
        <v>2021114885</v>
      </c>
      <c r="C42" s="351" t="s">
        <v>1631</v>
      </c>
      <c r="D42" s="82" t="s">
        <v>1549</v>
      </c>
      <c r="E42" s="55">
        <v>35124</v>
      </c>
      <c r="F42" s="83" t="s">
        <v>2313</v>
      </c>
      <c r="G42" s="57">
        <v>82</v>
      </c>
      <c r="H42" s="57">
        <v>82</v>
      </c>
      <c r="I42" s="57">
        <f t="shared" si="0"/>
        <v>82</v>
      </c>
      <c r="J42" s="51" t="str">
        <f t="shared" si="1"/>
        <v>TỐT</v>
      </c>
      <c r="K42" s="347"/>
    </row>
    <row r="43" spans="1:11" ht="24.75" customHeight="1">
      <c r="A43" s="51">
        <v>33</v>
      </c>
      <c r="B43" s="81">
        <v>2020113196</v>
      </c>
      <c r="C43" s="351" t="s">
        <v>1651</v>
      </c>
      <c r="D43" s="82" t="s">
        <v>30</v>
      </c>
      <c r="E43" s="55">
        <v>35065</v>
      </c>
      <c r="F43" s="83" t="s">
        <v>2313</v>
      </c>
      <c r="G43" s="57">
        <v>82</v>
      </c>
      <c r="H43" s="57">
        <v>80</v>
      </c>
      <c r="I43" s="57">
        <f t="shared" si="0"/>
        <v>81</v>
      </c>
      <c r="J43" s="51" t="str">
        <f t="shared" si="1"/>
        <v>TỐT</v>
      </c>
      <c r="K43" s="347"/>
    </row>
    <row r="44" spans="1:11" ht="24.75" customHeight="1">
      <c r="A44" s="51">
        <v>34</v>
      </c>
      <c r="B44" s="81">
        <v>2021116778</v>
      </c>
      <c r="C44" s="351" t="s">
        <v>1658</v>
      </c>
      <c r="D44" s="82" t="s">
        <v>1525</v>
      </c>
      <c r="E44" s="55">
        <v>35229</v>
      </c>
      <c r="F44" s="83" t="s">
        <v>2313</v>
      </c>
      <c r="G44" s="57">
        <v>82</v>
      </c>
      <c r="H44" s="57">
        <v>85</v>
      </c>
      <c r="I44" s="57">
        <f t="shared" si="0"/>
        <v>83.5</v>
      </c>
      <c r="J44" s="51" t="str">
        <f t="shared" si="1"/>
        <v>TỐT</v>
      </c>
      <c r="K44" s="347"/>
    </row>
    <row r="45" spans="1:11" ht="24.75" customHeight="1">
      <c r="A45" s="51">
        <v>35</v>
      </c>
      <c r="B45" s="81">
        <v>2021125791</v>
      </c>
      <c r="C45" s="351" t="s">
        <v>2306</v>
      </c>
      <c r="D45" s="82" t="s">
        <v>1525</v>
      </c>
      <c r="E45" s="55">
        <v>35218</v>
      </c>
      <c r="F45" s="83" t="s">
        <v>2313</v>
      </c>
      <c r="G45" s="57">
        <v>75</v>
      </c>
      <c r="H45" s="57">
        <v>77</v>
      </c>
      <c r="I45" s="57">
        <f t="shared" si="0"/>
        <v>76</v>
      </c>
      <c r="J45" s="51" t="str">
        <f t="shared" si="1"/>
        <v>KHÁ</v>
      </c>
      <c r="K45" s="347"/>
    </row>
    <row r="46" spans="1:11" ht="24.75" customHeight="1">
      <c r="A46" s="51">
        <v>36</v>
      </c>
      <c r="B46" s="81">
        <v>2020114707</v>
      </c>
      <c r="C46" s="351" t="s">
        <v>1718</v>
      </c>
      <c r="D46" s="82" t="s">
        <v>1626</v>
      </c>
      <c r="E46" s="55">
        <v>35068</v>
      </c>
      <c r="F46" s="83" t="s">
        <v>2313</v>
      </c>
      <c r="G46" s="57">
        <v>82</v>
      </c>
      <c r="H46" s="57">
        <v>85</v>
      </c>
      <c r="I46" s="57">
        <f t="shared" si="0"/>
        <v>83.5</v>
      </c>
      <c r="J46" s="51" t="str">
        <f t="shared" si="1"/>
        <v>TỐT</v>
      </c>
      <c r="K46" s="347"/>
    </row>
    <row r="47" spans="1:11" ht="24.75" customHeight="1">
      <c r="A47" s="51">
        <v>37</v>
      </c>
      <c r="B47" s="81">
        <v>2021115969</v>
      </c>
      <c r="C47" s="351" t="s">
        <v>2307</v>
      </c>
      <c r="D47" s="82" t="s">
        <v>1626</v>
      </c>
      <c r="E47" s="55">
        <v>35121</v>
      </c>
      <c r="F47" s="83" t="s">
        <v>2313</v>
      </c>
      <c r="G47" s="57">
        <v>82</v>
      </c>
      <c r="H47" s="57">
        <v>75</v>
      </c>
      <c r="I47" s="57">
        <f t="shared" si="0"/>
        <v>78.5</v>
      </c>
      <c r="J47" s="51" t="str">
        <f t="shared" si="1"/>
        <v>KHÁ</v>
      </c>
      <c r="K47" s="347"/>
    </row>
    <row r="48" spans="1:11" ht="24.75" customHeight="1">
      <c r="A48" s="51">
        <v>38</v>
      </c>
      <c r="B48" s="81">
        <v>2021114513</v>
      </c>
      <c r="C48" s="351" t="s">
        <v>1219</v>
      </c>
      <c r="D48" s="82" t="s">
        <v>2308</v>
      </c>
      <c r="E48" s="55">
        <v>35366</v>
      </c>
      <c r="F48" s="83" t="s">
        <v>2313</v>
      </c>
      <c r="G48" s="57">
        <v>82</v>
      </c>
      <c r="H48" s="57">
        <v>77</v>
      </c>
      <c r="I48" s="57">
        <f t="shared" si="0"/>
        <v>79.5</v>
      </c>
      <c r="J48" s="51" t="str">
        <f t="shared" si="1"/>
        <v>KHÁ</v>
      </c>
      <c r="K48" s="347"/>
    </row>
    <row r="49" spans="1:11" ht="24.75" customHeight="1">
      <c r="A49" s="51">
        <v>39</v>
      </c>
      <c r="B49" s="81">
        <v>2021117890</v>
      </c>
      <c r="C49" s="351" t="s">
        <v>783</v>
      </c>
      <c r="D49" s="82" t="s">
        <v>1551</v>
      </c>
      <c r="E49" s="55">
        <v>35340</v>
      </c>
      <c r="F49" s="83" t="s">
        <v>2313</v>
      </c>
      <c r="G49" s="57">
        <v>90</v>
      </c>
      <c r="H49" s="57">
        <v>95</v>
      </c>
      <c r="I49" s="57">
        <f t="shared" si="0"/>
        <v>92.5</v>
      </c>
      <c r="J49" s="51" t="str">
        <f t="shared" si="1"/>
        <v>X SẮC</v>
      </c>
      <c r="K49" s="347"/>
    </row>
    <row r="50" spans="1:11" ht="24.75" customHeight="1">
      <c r="A50" s="51">
        <v>40</v>
      </c>
      <c r="B50" s="81">
        <v>2021114451</v>
      </c>
      <c r="C50" s="351" t="s">
        <v>2309</v>
      </c>
      <c r="D50" s="82" t="s">
        <v>2310</v>
      </c>
      <c r="E50" s="55">
        <v>35136</v>
      </c>
      <c r="F50" s="83" t="s">
        <v>2313</v>
      </c>
      <c r="G50" s="57">
        <v>82</v>
      </c>
      <c r="H50" s="57">
        <v>85</v>
      </c>
      <c r="I50" s="57">
        <f t="shared" si="0"/>
        <v>83.5</v>
      </c>
      <c r="J50" s="51" t="str">
        <f t="shared" si="1"/>
        <v>TỐT</v>
      </c>
      <c r="K50" s="347"/>
    </row>
    <row r="51" spans="1:11" ht="24.75" customHeight="1">
      <c r="A51" s="58">
        <v>41</v>
      </c>
      <c r="B51" s="86">
        <v>2020123147</v>
      </c>
      <c r="C51" s="354" t="s">
        <v>2311</v>
      </c>
      <c r="D51" s="87" t="s">
        <v>2312</v>
      </c>
      <c r="E51" s="62">
        <v>35391</v>
      </c>
      <c r="F51" s="88" t="s">
        <v>2313</v>
      </c>
      <c r="G51" s="64">
        <v>85</v>
      </c>
      <c r="H51" s="64">
        <v>85</v>
      </c>
      <c r="I51" s="64">
        <f t="shared" si="0"/>
        <v>85</v>
      </c>
      <c r="J51" s="58" t="str">
        <f t="shared" si="1"/>
        <v>TỐT</v>
      </c>
      <c r="K51" s="349"/>
    </row>
    <row r="52" spans="1:12" ht="11.25" customHeight="1">
      <c r="A52" s="36"/>
      <c r="B52" s="37"/>
      <c r="C52" s="37"/>
      <c r="D52" s="37"/>
      <c r="E52" s="37"/>
      <c r="F52" s="37"/>
      <c r="G52" s="38"/>
      <c r="H52" s="38"/>
      <c r="I52" s="38"/>
      <c r="J52" s="38"/>
      <c r="K52" s="38"/>
      <c r="L52" s="38"/>
    </row>
    <row r="53" spans="1:11" ht="16.5">
      <c r="A53" s="36"/>
      <c r="B53" s="36"/>
      <c r="C53" s="38"/>
      <c r="D53" s="38"/>
      <c r="E53" s="38"/>
      <c r="F53" s="38"/>
      <c r="H53" s="323" t="s">
        <v>2448</v>
      </c>
      <c r="I53" s="324"/>
      <c r="J53" s="324"/>
      <c r="K53" s="260"/>
    </row>
    <row r="54" spans="1:10" ht="16.5">
      <c r="A54" s="36"/>
      <c r="B54" s="36"/>
      <c r="C54" s="38"/>
      <c r="D54" s="38"/>
      <c r="E54" s="38"/>
      <c r="F54" s="38"/>
      <c r="H54" s="35" t="s">
        <v>738</v>
      </c>
      <c r="I54" s="34" t="s">
        <v>739</v>
      </c>
      <c r="J54" s="34" t="s">
        <v>1500</v>
      </c>
    </row>
    <row r="55" spans="1:10" ht="21" customHeight="1">
      <c r="A55" s="36"/>
      <c r="B55" s="70" t="s">
        <v>751</v>
      </c>
      <c r="C55" s="38"/>
      <c r="D55" s="38"/>
      <c r="E55" s="38"/>
      <c r="F55" s="38"/>
      <c r="H55" s="35" t="s">
        <v>172</v>
      </c>
      <c r="I55" s="75">
        <f aca="true" t="shared" si="2" ref="I55:I61">COUNTIF($J$11:$J$51,H55)</f>
        <v>2</v>
      </c>
      <c r="J55" s="74">
        <f aca="true" t="shared" si="3" ref="J55:J62">I55/$I$62</f>
        <v>0.04878048780487805</v>
      </c>
    </row>
    <row r="56" spans="1:10" ht="15.75" customHeight="1">
      <c r="A56" s="36"/>
      <c r="B56" s="36"/>
      <c r="C56" s="38"/>
      <c r="D56" s="38"/>
      <c r="E56" s="38"/>
      <c r="F56" s="38"/>
      <c r="H56" s="35" t="s">
        <v>173</v>
      </c>
      <c r="I56" s="75">
        <f t="shared" si="2"/>
        <v>25</v>
      </c>
      <c r="J56" s="74">
        <f t="shared" si="3"/>
        <v>0.6097560975609756</v>
      </c>
    </row>
    <row r="57" spans="1:10" ht="15.75" customHeight="1">
      <c r="A57" s="36"/>
      <c r="B57" s="36"/>
      <c r="C57" s="38"/>
      <c r="D57" s="38"/>
      <c r="E57" s="38"/>
      <c r="F57" s="38"/>
      <c r="H57" s="35" t="s">
        <v>740</v>
      </c>
      <c r="I57" s="75">
        <f t="shared" si="2"/>
        <v>8</v>
      </c>
      <c r="J57" s="74">
        <f t="shared" si="3"/>
        <v>0.1951219512195122</v>
      </c>
    </row>
    <row r="58" spans="1:10" ht="15.75" customHeight="1">
      <c r="A58" s="36"/>
      <c r="B58" s="36"/>
      <c r="C58" s="38"/>
      <c r="D58" s="38"/>
      <c r="E58" s="38"/>
      <c r="F58" s="38"/>
      <c r="H58" s="35" t="s">
        <v>741</v>
      </c>
      <c r="I58" s="75">
        <f t="shared" si="2"/>
        <v>0</v>
      </c>
      <c r="J58" s="74">
        <f t="shared" si="3"/>
        <v>0</v>
      </c>
    </row>
    <row r="59" spans="1:10" ht="15.75" customHeight="1">
      <c r="A59" s="36"/>
      <c r="B59" s="36"/>
      <c r="C59" s="38"/>
      <c r="D59" s="38"/>
      <c r="E59" s="38"/>
      <c r="F59" s="38"/>
      <c r="H59" s="35" t="s">
        <v>742</v>
      </c>
      <c r="I59" s="75">
        <f t="shared" si="2"/>
        <v>0</v>
      </c>
      <c r="J59" s="74">
        <f t="shared" si="3"/>
        <v>0</v>
      </c>
    </row>
    <row r="60" spans="1:10" ht="15.75" customHeight="1">
      <c r="A60" s="36"/>
      <c r="B60" s="36"/>
      <c r="C60" s="38"/>
      <c r="D60" s="38"/>
      <c r="E60" s="38"/>
      <c r="F60" s="38"/>
      <c r="H60" s="35" t="s">
        <v>1939</v>
      </c>
      <c r="I60" s="75">
        <f t="shared" si="2"/>
        <v>4</v>
      </c>
      <c r="J60" s="74">
        <f t="shared" si="3"/>
        <v>0.0975609756097561</v>
      </c>
    </row>
    <row r="61" spans="1:10" ht="21" customHeight="1">
      <c r="A61" s="36"/>
      <c r="B61" s="70" t="s">
        <v>745</v>
      </c>
      <c r="C61" s="38"/>
      <c r="D61" s="38"/>
      <c r="E61" s="38"/>
      <c r="F61" s="38"/>
      <c r="H61" s="35" t="s">
        <v>743</v>
      </c>
      <c r="I61" s="75">
        <f t="shared" si="2"/>
        <v>2</v>
      </c>
      <c r="J61" s="74">
        <f t="shared" si="3"/>
        <v>0.04878048780487805</v>
      </c>
    </row>
    <row r="62" spans="1:10" ht="15.75" customHeight="1">
      <c r="A62" s="36"/>
      <c r="B62" s="36"/>
      <c r="C62" s="38"/>
      <c r="D62" s="38"/>
      <c r="E62" s="38"/>
      <c r="F62" s="38"/>
      <c r="H62" s="35" t="s">
        <v>744</v>
      </c>
      <c r="I62" s="75">
        <f>SUM(I55:I61)</f>
        <v>41</v>
      </c>
      <c r="J62" s="74">
        <f t="shared" si="3"/>
        <v>1</v>
      </c>
    </row>
    <row r="63" spans="2:12" s="3" customFormat="1" ht="11.25" customHeight="1">
      <c r="B63" s="1"/>
      <c r="F63" s="40"/>
      <c r="G63" s="40"/>
      <c r="H63" s="40"/>
      <c r="I63" s="40"/>
      <c r="J63" s="40"/>
      <c r="K63" s="40"/>
      <c r="L63" s="40"/>
    </row>
    <row r="64" spans="6:12" s="65" customFormat="1" ht="21" customHeight="1">
      <c r="F64" s="326" t="str">
        <f ca="1">"Đà Nẵng, ngày"&amp;" "&amp;DAY(TODAY())&amp;" "&amp;"tháng"&amp;" "&amp;MONTH(TODAY())&amp;" "&amp;"năm"&amp;" "&amp;YEAR(TODAY())</f>
        <v>Đà Nẵng, ngày 21 tháng 8 năm 2015</v>
      </c>
      <c r="G64" s="326"/>
      <c r="H64" s="326"/>
      <c r="I64" s="326"/>
      <c r="J64" s="326"/>
      <c r="K64" s="326"/>
      <c r="L64" s="106"/>
    </row>
    <row r="65" spans="1:12" s="68" customFormat="1" ht="21" customHeight="1">
      <c r="A65" s="66" t="s">
        <v>2436</v>
      </c>
      <c r="B65" s="66"/>
      <c r="C65" s="66"/>
      <c r="D65" s="66"/>
      <c r="E65" s="66"/>
      <c r="F65" s="66"/>
      <c r="G65" s="66"/>
      <c r="H65" s="66"/>
      <c r="I65" s="66"/>
      <c r="J65" s="67"/>
      <c r="K65" s="67"/>
      <c r="L65" s="67"/>
    </row>
    <row r="68" spans="1:12" ht="16.5">
      <c r="A68" s="69"/>
      <c r="B68" s="69"/>
      <c r="C68" s="69"/>
      <c r="K68" s="39"/>
      <c r="L68" s="39"/>
    </row>
    <row r="70" ht="16.5">
      <c r="A70" s="3" t="s">
        <v>1981</v>
      </c>
    </row>
    <row r="74" spans="1:12" ht="24.75" customHeight="1">
      <c r="A74" s="51">
        <v>3</v>
      </c>
      <c r="B74" s="81">
        <v>2021114249</v>
      </c>
      <c r="C74" s="53" t="s">
        <v>2290</v>
      </c>
      <c r="D74" s="82" t="s">
        <v>1529</v>
      </c>
      <c r="E74" s="55">
        <v>35377</v>
      </c>
      <c r="F74" s="83" t="s">
        <v>2313</v>
      </c>
      <c r="G74" s="57">
        <v>0</v>
      </c>
      <c r="H74" s="57">
        <v>0</v>
      </c>
      <c r="I74" s="57">
        <f>(G74+H74)/2</f>
        <v>0</v>
      </c>
      <c r="J74" s="51" t="str">
        <f>IF(I74&gt;=90,"X SẮC",IF(I74&gt;=80,"TỐT",IF(I74&gt;=70,"KHÁ",IF(I74&gt;=60,"TB KHÁ",IF(I74&gt;=50,"T. BÌNH",IF(I74&gt;=30,"YẾU","KÉM"))))))</f>
        <v>KÉM</v>
      </c>
      <c r="K74" s="31" t="s">
        <v>2541</v>
      </c>
      <c r="L74" s="1" t="s">
        <v>2540</v>
      </c>
    </row>
  </sheetData>
  <sheetProtection/>
  <mergeCells count="12">
    <mergeCell ref="C10:D10"/>
    <mergeCell ref="A7:K7"/>
    <mergeCell ref="A8:K8"/>
    <mergeCell ref="A9:K9"/>
    <mergeCell ref="F64:K64"/>
    <mergeCell ref="H53:J53"/>
    <mergeCell ref="A2:D2"/>
    <mergeCell ref="A3:D3"/>
    <mergeCell ref="E2:K2"/>
    <mergeCell ref="E3:K3"/>
    <mergeCell ref="A5:K5"/>
    <mergeCell ref="A6:K6"/>
  </mergeCells>
  <conditionalFormatting sqref="G74:I74 G11:I51">
    <cfRule type="cellIs" priority="1" dxfId="0" operator="equal" stopIfTrue="1">
      <formula>0</formula>
    </cfRule>
  </conditionalFormatting>
  <printOptions/>
  <pageMargins left="0.54" right="0.15748031496062992" top="0.2755905511811024" bottom="0.35433070866141736" header="0.2362204724409449" footer="0.2362204724409449"/>
  <pageSetup horizontalDpi="600" verticalDpi="600" orientation="portrait" paperSize="9" r:id="rId2"/>
  <rowBreaks count="1" manualBreakCount="1">
    <brk id="73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57"/>
  <sheetViews>
    <sheetView zoomScalePageLayoutView="0" workbookViewId="0" topLeftCell="A121">
      <selection activeCell="F146" sqref="F146"/>
    </sheetView>
  </sheetViews>
  <sheetFormatPr defaultColWidth="9.140625" defaultRowHeight="12.75"/>
  <cols>
    <col min="1" max="1" width="4.28125" style="1" customWidth="1"/>
    <col min="2" max="2" width="10.00390625" style="1" customWidth="1"/>
    <col min="3" max="3" width="16.57421875" style="1" customWidth="1"/>
    <col min="4" max="4" width="8.00390625" style="1" customWidth="1"/>
    <col min="5" max="5" width="10.00390625" style="1" customWidth="1"/>
    <col min="6" max="6" width="12.140625" style="1" customWidth="1"/>
    <col min="7" max="9" width="7.421875" style="1" customWidth="1"/>
    <col min="10" max="10" width="7.421875" style="241" customWidth="1"/>
    <col min="11" max="11" width="7.421875" style="1" customWidth="1"/>
    <col min="12" max="12" width="8.8515625" style="1" customWidth="1"/>
    <col min="13" max="16384" width="9.140625" style="1" customWidth="1"/>
  </cols>
  <sheetData>
    <row r="1" spans="7:12" ht="9" customHeight="1">
      <c r="G1" s="105"/>
      <c r="H1" s="105"/>
      <c r="I1" s="105"/>
      <c r="J1" s="244"/>
      <c r="K1" s="105"/>
      <c r="L1" s="105"/>
    </row>
    <row r="2" spans="1:12" ht="19.5" customHeight="1">
      <c r="A2" s="322" t="s">
        <v>732</v>
      </c>
      <c r="B2" s="322"/>
      <c r="C2" s="322"/>
      <c r="D2" s="322"/>
      <c r="E2" s="321" t="s">
        <v>733</v>
      </c>
      <c r="F2" s="321"/>
      <c r="G2" s="321"/>
      <c r="H2" s="321"/>
      <c r="I2" s="321"/>
      <c r="J2" s="321"/>
      <c r="K2" s="321"/>
      <c r="L2" s="39"/>
    </row>
    <row r="3" spans="1:12" ht="16.5">
      <c r="A3" s="321" t="s">
        <v>734</v>
      </c>
      <c r="B3" s="321"/>
      <c r="C3" s="321"/>
      <c r="D3" s="321"/>
      <c r="E3" s="321" t="s">
        <v>731</v>
      </c>
      <c r="F3" s="321"/>
      <c r="G3" s="321"/>
      <c r="H3" s="321"/>
      <c r="I3" s="321"/>
      <c r="J3" s="321"/>
      <c r="K3" s="321"/>
      <c r="L3" s="39"/>
    </row>
    <row r="4" spans="7:12" ht="16.5">
      <c r="G4" s="105"/>
      <c r="H4" s="105"/>
      <c r="I4" s="105"/>
      <c r="J4" s="244"/>
      <c r="K4" s="105"/>
      <c r="L4" s="105"/>
    </row>
    <row r="5" spans="1:12" ht="16.5">
      <c r="A5" s="321" t="s">
        <v>750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9"/>
    </row>
    <row r="6" spans="1:19" ht="16.5">
      <c r="A6" s="321" t="s">
        <v>2446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9"/>
      <c r="P6" s="39"/>
      <c r="Q6" s="39"/>
      <c r="R6" s="39"/>
      <c r="S6" s="39"/>
    </row>
    <row r="7" spans="1:12" ht="16.5">
      <c r="A7" s="321" t="s">
        <v>1936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240"/>
    </row>
    <row r="8" spans="1:12" ht="17.25" customHeight="1">
      <c r="A8" s="321" t="s">
        <v>1937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240"/>
    </row>
    <row r="9" spans="1:12" s="2" customFormat="1" ht="17.25" customHeight="1">
      <c r="A9" s="321" t="s">
        <v>749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240"/>
    </row>
    <row r="10" spans="1:11" s="3" customFormat="1" ht="46.5" customHeight="1">
      <c r="A10" s="102" t="s">
        <v>729</v>
      </c>
      <c r="B10" s="102" t="s">
        <v>736</v>
      </c>
      <c r="C10" s="320" t="s">
        <v>735</v>
      </c>
      <c r="D10" s="320"/>
      <c r="E10" s="102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2449</v>
      </c>
      <c r="K10" s="103" t="s">
        <v>737</v>
      </c>
    </row>
    <row r="11" spans="1:11" ht="20.25" customHeight="1">
      <c r="A11" s="42">
        <v>1</v>
      </c>
      <c r="B11" s="78">
        <v>1820215329</v>
      </c>
      <c r="C11" s="44" t="s">
        <v>21</v>
      </c>
      <c r="D11" s="79" t="s">
        <v>1611</v>
      </c>
      <c r="E11" s="46" t="s">
        <v>1246</v>
      </c>
      <c r="F11" s="80" t="s">
        <v>1307</v>
      </c>
      <c r="G11" s="48">
        <v>88</v>
      </c>
      <c r="H11" s="48">
        <v>80</v>
      </c>
      <c r="I11" s="48">
        <f>(G11+H11)/2</f>
        <v>84</v>
      </c>
      <c r="J11" s="42" t="str">
        <f aca="true" t="shared" si="0" ref="J11:J74">IF(I11&gt;=90,"X SẮC",IF(I11&gt;=80,"TỐT",IF(I11&gt;=70,"KHÁ",IF(I11&gt;=60,"TB KHÁ",IF(I11&gt;=50,"T. BÌNH",IF(I11&gt;=30,"YẾU","KÉM"))))))</f>
        <v>TỐT</v>
      </c>
      <c r="K11" s="346"/>
    </row>
    <row r="12" spans="1:11" ht="20.25" customHeight="1">
      <c r="A12" s="51">
        <v>2</v>
      </c>
      <c r="B12" s="81">
        <v>1920173822</v>
      </c>
      <c r="C12" s="53" t="s">
        <v>1919</v>
      </c>
      <c r="D12" s="82" t="s">
        <v>1601</v>
      </c>
      <c r="E12" s="55" t="s">
        <v>1158</v>
      </c>
      <c r="F12" s="83" t="s">
        <v>1307</v>
      </c>
      <c r="G12" s="57">
        <v>85</v>
      </c>
      <c r="H12" s="57">
        <v>85</v>
      </c>
      <c r="I12" s="57">
        <f aca="true" t="shared" si="1" ref="I12:I75">(G12+H12)/2</f>
        <v>85</v>
      </c>
      <c r="J12" s="51" t="str">
        <f t="shared" si="0"/>
        <v>TỐT</v>
      </c>
      <c r="K12" s="347"/>
    </row>
    <row r="13" spans="1:11" ht="20.25" customHeight="1">
      <c r="A13" s="51">
        <v>3</v>
      </c>
      <c r="B13" s="81">
        <v>1920215090</v>
      </c>
      <c r="C13" s="53" t="s">
        <v>1595</v>
      </c>
      <c r="D13" s="82" t="s">
        <v>1518</v>
      </c>
      <c r="E13" s="55" t="s">
        <v>817</v>
      </c>
      <c r="F13" s="83" t="s">
        <v>1307</v>
      </c>
      <c r="G13" s="57">
        <v>85</v>
      </c>
      <c r="H13" s="57">
        <v>93</v>
      </c>
      <c r="I13" s="57">
        <f t="shared" si="1"/>
        <v>89</v>
      </c>
      <c r="J13" s="51" t="str">
        <f t="shared" si="0"/>
        <v>TỐT</v>
      </c>
      <c r="K13" s="347"/>
    </row>
    <row r="14" spans="1:11" ht="20.25" customHeight="1">
      <c r="A14" s="51">
        <v>4</v>
      </c>
      <c r="B14" s="81">
        <v>1920215099</v>
      </c>
      <c r="C14" s="53" t="s">
        <v>1681</v>
      </c>
      <c r="D14" s="82" t="s">
        <v>1098</v>
      </c>
      <c r="E14" s="55" t="s">
        <v>820</v>
      </c>
      <c r="F14" s="83" t="s">
        <v>1307</v>
      </c>
      <c r="G14" s="57">
        <v>85</v>
      </c>
      <c r="H14" s="57">
        <v>85</v>
      </c>
      <c r="I14" s="57">
        <f t="shared" si="1"/>
        <v>85</v>
      </c>
      <c r="J14" s="51" t="str">
        <f t="shared" si="0"/>
        <v>TỐT</v>
      </c>
      <c r="K14" s="347"/>
    </row>
    <row r="15" spans="1:11" ht="20.25" customHeight="1">
      <c r="A15" s="51">
        <v>5</v>
      </c>
      <c r="B15" s="81">
        <v>1920216585</v>
      </c>
      <c r="C15" s="53" t="s">
        <v>1221</v>
      </c>
      <c r="D15" s="82" t="s">
        <v>1592</v>
      </c>
      <c r="E15" s="55" t="s">
        <v>839</v>
      </c>
      <c r="F15" s="83" t="s">
        <v>1307</v>
      </c>
      <c r="G15" s="57">
        <v>90</v>
      </c>
      <c r="H15" s="57">
        <v>90</v>
      </c>
      <c r="I15" s="57">
        <f t="shared" si="1"/>
        <v>90</v>
      </c>
      <c r="J15" s="51" t="str">
        <f t="shared" si="0"/>
        <v>X SẮC</v>
      </c>
      <c r="K15" s="347"/>
    </row>
    <row r="16" spans="1:11" ht="20.25" customHeight="1">
      <c r="A16" s="51">
        <v>6</v>
      </c>
      <c r="B16" s="81">
        <v>1920216594</v>
      </c>
      <c r="C16" s="53" t="s">
        <v>1225</v>
      </c>
      <c r="D16" s="82" t="s">
        <v>1900</v>
      </c>
      <c r="E16" s="55" t="s">
        <v>1226</v>
      </c>
      <c r="F16" s="83" t="s">
        <v>1307</v>
      </c>
      <c r="G16" s="57">
        <v>90</v>
      </c>
      <c r="H16" s="57">
        <v>90</v>
      </c>
      <c r="I16" s="57">
        <f t="shared" si="1"/>
        <v>90</v>
      </c>
      <c r="J16" s="51" t="str">
        <f t="shared" si="0"/>
        <v>X SẮC</v>
      </c>
      <c r="K16" s="347"/>
    </row>
    <row r="17" spans="1:11" ht="20.25" customHeight="1">
      <c r="A17" s="51">
        <v>7</v>
      </c>
      <c r="B17" s="81">
        <v>1920216605</v>
      </c>
      <c r="C17" s="53" t="s">
        <v>1207</v>
      </c>
      <c r="D17" s="82" t="s">
        <v>1561</v>
      </c>
      <c r="E17" s="55" t="s">
        <v>1077</v>
      </c>
      <c r="F17" s="83" t="s">
        <v>1307</v>
      </c>
      <c r="G17" s="57">
        <v>98</v>
      </c>
      <c r="H17" s="57">
        <v>95</v>
      </c>
      <c r="I17" s="57">
        <f t="shared" si="1"/>
        <v>96.5</v>
      </c>
      <c r="J17" s="51" t="str">
        <f t="shared" si="0"/>
        <v>X SẮC</v>
      </c>
      <c r="K17" s="347"/>
    </row>
    <row r="18" spans="1:11" ht="20.25" customHeight="1">
      <c r="A18" s="51">
        <v>8</v>
      </c>
      <c r="B18" s="81">
        <v>1920216617</v>
      </c>
      <c r="C18" s="53" t="s">
        <v>1176</v>
      </c>
      <c r="D18" s="82" t="s">
        <v>1533</v>
      </c>
      <c r="E18" s="55" t="s">
        <v>1233</v>
      </c>
      <c r="F18" s="83" t="s">
        <v>1307</v>
      </c>
      <c r="G18" s="57">
        <v>90</v>
      </c>
      <c r="H18" s="57">
        <v>88</v>
      </c>
      <c r="I18" s="57">
        <f t="shared" si="1"/>
        <v>89</v>
      </c>
      <c r="J18" s="51" t="str">
        <f t="shared" si="0"/>
        <v>TỐT</v>
      </c>
      <c r="K18" s="347"/>
    </row>
    <row r="19" spans="1:11" ht="20.25" customHeight="1">
      <c r="A19" s="51">
        <v>9</v>
      </c>
      <c r="B19" s="81">
        <v>1920216634</v>
      </c>
      <c r="C19" s="53" t="s">
        <v>1652</v>
      </c>
      <c r="D19" s="82" t="s">
        <v>1591</v>
      </c>
      <c r="E19" s="55" t="s">
        <v>44</v>
      </c>
      <c r="F19" s="83" t="s">
        <v>1307</v>
      </c>
      <c r="G19" s="57">
        <v>85</v>
      </c>
      <c r="H19" s="57">
        <v>85</v>
      </c>
      <c r="I19" s="57">
        <f t="shared" si="1"/>
        <v>85</v>
      </c>
      <c r="J19" s="51" t="str">
        <f t="shared" si="0"/>
        <v>TỐT</v>
      </c>
      <c r="K19" s="347"/>
    </row>
    <row r="20" spans="1:11" ht="20.25" customHeight="1">
      <c r="A20" s="51">
        <v>10</v>
      </c>
      <c r="B20" s="81">
        <v>1920216640</v>
      </c>
      <c r="C20" s="53" t="s">
        <v>1282</v>
      </c>
      <c r="D20" s="82" t="s">
        <v>1668</v>
      </c>
      <c r="E20" s="55" t="s">
        <v>258</v>
      </c>
      <c r="F20" s="83" t="s">
        <v>1307</v>
      </c>
      <c r="G20" s="57">
        <v>85</v>
      </c>
      <c r="H20" s="57">
        <v>85</v>
      </c>
      <c r="I20" s="57">
        <f t="shared" si="1"/>
        <v>85</v>
      </c>
      <c r="J20" s="51" t="str">
        <f t="shared" si="0"/>
        <v>TỐT</v>
      </c>
      <c r="K20" s="347"/>
    </row>
    <row r="21" spans="1:11" ht="20.25" customHeight="1">
      <c r="A21" s="51">
        <v>11</v>
      </c>
      <c r="B21" s="81">
        <v>1920219279</v>
      </c>
      <c r="C21" s="53" t="s">
        <v>1302</v>
      </c>
      <c r="D21" s="82" t="s">
        <v>1685</v>
      </c>
      <c r="E21" s="55" t="s">
        <v>1245</v>
      </c>
      <c r="F21" s="83" t="s">
        <v>1307</v>
      </c>
      <c r="G21" s="57">
        <v>85</v>
      </c>
      <c r="H21" s="57">
        <v>85</v>
      </c>
      <c r="I21" s="57">
        <f t="shared" si="1"/>
        <v>85</v>
      </c>
      <c r="J21" s="51" t="str">
        <f t="shared" si="0"/>
        <v>TỐT</v>
      </c>
      <c r="K21" s="347"/>
    </row>
    <row r="22" spans="1:11" ht="20.25" customHeight="1">
      <c r="A22" s="51">
        <v>12</v>
      </c>
      <c r="B22" s="81">
        <v>1920219644</v>
      </c>
      <c r="C22" s="53" t="s">
        <v>1239</v>
      </c>
      <c r="D22" s="82" t="s">
        <v>5</v>
      </c>
      <c r="E22" s="55" t="s">
        <v>901</v>
      </c>
      <c r="F22" s="83" t="s">
        <v>1307</v>
      </c>
      <c r="G22" s="57">
        <v>85</v>
      </c>
      <c r="H22" s="57">
        <v>85</v>
      </c>
      <c r="I22" s="57">
        <f t="shared" si="1"/>
        <v>85</v>
      </c>
      <c r="J22" s="51" t="str">
        <f t="shared" si="0"/>
        <v>TỐT</v>
      </c>
      <c r="K22" s="347"/>
    </row>
    <row r="23" spans="1:11" ht="20.25" customHeight="1">
      <c r="A23" s="51">
        <v>13</v>
      </c>
      <c r="B23" s="81">
        <v>1920225271</v>
      </c>
      <c r="C23" s="53" t="s">
        <v>1238</v>
      </c>
      <c r="D23" s="82" t="s">
        <v>1721</v>
      </c>
      <c r="E23" s="55" t="s">
        <v>852</v>
      </c>
      <c r="F23" s="83" t="s">
        <v>1307</v>
      </c>
      <c r="G23" s="57">
        <v>88</v>
      </c>
      <c r="H23" s="57">
        <v>85</v>
      </c>
      <c r="I23" s="57">
        <f t="shared" si="1"/>
        <v>86.5</v>
      </c>
      <c r="J23" s="51" t="str">
        <f t="shared" si="0"/>
        <v>TỐT</v>
      </c>
      <c r="K23" s="347"/>
    </row>
    <row r="24" spans="1:11" ht="20.25" customHeight="1">
      <c r="A24" s="51">
        <v>14</v>
      </c>
      <c r="B24" s="81">
        <v>1920248980</v>
      </c>
      <c r="C24" s="53" t="s">
        <v>1287</v>
      </c>
      <c r="D24" s="82" t="s">
        <v>1587</v>
      </c>
      <c r="E24" s="55" t="s">
        <v>91</v>
      </c>
      <c r="F24" s="83" t="s">
        <v>1307</v>
      </c>
      <c r="G24" s="57">
        <v>85</v>
      </c>
      <c r="H24" s="57">
        <v>85</v>
      </c>
      <c r="I24" s="57">
        <f t="shared" si="1"/>
        <v>85</v>
      </c>
      <c r="J24" s="51" t="str">
        <f t="shared" si="0"/>
        <v>TỐT</v>
      </c>
      <c r="K24" s="347"/>
    </row>
    <row r="25" spans="1:11" ht="20.25" customHeight="1">
      <c r="A25" s="51">
        <v>15</v>
      </c>
      <c r="B25" s="81">
        <v>1920256718</v>
      </c>
      <c r="C25" s="53" t="s">
        <v>915</v>
      </c>
      <c r="D25" s="82" t="s">
        <v>1594</v>
      </c>
      <c r="E25" s="55" t="s">
        <v>1084</v>
      </c>
      <c r="F25" s="83" t="s">
        <v>1307</v>
      </c>
      <c r="G25" s="57">
        <v>85</v>
      </c>
      <c r="H25" s="57">
        <v>85</v>
      </c>
      <c r="I25" s="57">
        <f t="shared" si="1"/>
        <v>85</v>
      </c>
      <c r="J25" s="51" t="str">
        <f t="shared" si="0"/>
        <v>TỐT</v>
      </c>
      <c r="K25" s="347"/>
    </row>
    <row r="26" spans="1:11" ht="20.25" customHeight="1">
      <c r="A26" s="51">
        <v>16</v>
      </c>
      <c r="B26" s="81">
        <v>1921215023</v>
      </c>
      <c r="C26" s="53" t="s">
        <v>1265</v>
      </c>
      <c r="D26" s="82" t="s">
        <v>1006</v>
      </c>
      <c r="E26" s="55" t="s">
        <v>323</v>
      </c>
      <c r="F26" s="83" t="s">
        <v>1307</v>
      </c>
      <c r="G26" s="57">
        <v>80</v>
      </c>
      <c r="H26" s="57">
        <v>77</v>
      </c>
      <c r="I26" s="57">
        <f t="shared" si="1"/>
        <v>78.5</v>
      </c>
      <c r="J26" s="51" t="str">
        <f t="shared" si="0"/>
        <v>KHÁ</v>
      </c>
      <c r="K26" s="347"/>
    </row>
    <row r="27" spans="1:11" ht="20.25" customHeight="1">
      <c r="A27" s="51">
        <v>17</v>
      </c>
      <c r="B27" s="81">
        <v>1921215183</v>
      </c>
      <c r="C27" s="53" t="s">
        <v>1186</v>
      </c>
      <c r="D27" s="82" t="s">
        <v>1524</v>
      </c>
      <c r="E27" s="55" t="s">
        <v>1187</v>
      </c>
      <c r="F27" s="83" t="s">
        <v>1307</v>
      </c>
      <c r="G27" s="57">
        <v>80</v>
      </c>
      <c r="H27" s="57">
        <v>85</v>
      </c>
      <c r="I27" s="57">
        <f t="shared" si="1"/>
        <v>82.5</v>
      </c>
      <c r="J27" s="51" t="str">
        <f t="shared" si="0"/>
        <v>TỐT</v>
      </c>
      <c r="K27" s="347"/>
    </row>
    <row r="28" spans="1:11" ht="20.25" customHeight="1">
      <c r="A28" s="51">
        <v>18</v>
      </c>
      <c r="B28" s="81">
        <v>1921216587</v>
      </c>
      <c r="C28" s="53" t="s">
        <v>1217</v>
      </c>
      <c r="D28" s="82" t="s">
        <v>1000</v>
      </c>
      <c r="E28" s="55" t="s">
        <v>1218</v>
      </c>
      <c r="F28" s="83" t="s">
        <v>1307</v>
      </c>
      <c r="G28" s="57">
        <v>87</v>
      </c>
      <c r="H28" s="57">
        <v>83</v>
      </c>
      <c r="I28" s="57">
        <f t="shared" si="1"/>
        <v>85</v>
      </c>
      <c r="J28" s="51" t="str">
        <f t="shared" si="0"/>
        <v>TỐT</v>
      </c>
      <c r="K28" s="347"/>
    </row>
    <row r="29" spans="1:11" ht="20.25" customHeight="1">
      <c r="A29" s="51">
        <v>19</v>
      </c>
      <c r="B29" s="81">
        <v>1921216588</v>
      </c>
      <c r="C29" s="53" t="s">
        <v>7</v>
      </c>
      <c r="D29" s="82" t="s">
        <v>1536</v>
      </c>
      <c r="E29" s="55" t="s">
        <v>1256</v>
      </c>
      <c r="F29" s="83" t="s">
        <v>1307</v>
      </c>
      <c r="G29" s="57">
        <v>85</v>
      </c>
      <c r="H29" s="57">
        <v>85</v>
      </c>
      <c r="I29" s="57">
        <f t="shared" si="1"/>
        <v>85</v>
      </c>
      <c r="J29" s="51" t="str">
        <f t="shared" si="0"/>
        <v>TỐT</v>
      </c>
      <c r="K29" s="347"/>
    </row>
    <row r="30" spans="1:11" ht="20.25" customHeight="1">
      <c r="A30" s="51">
        <v>20</v>
      </c>
      <c r="B30" s="81">
        <v>1921216591</v>
      </c>
      <c r="C30" s="53" t="s">
        <v>1263</v>
      </c>
      <c r="D30" s="82" t="s">
        <v>1724</v>
      </c>
      <c r="E30" s="55" t="s">
        <v>875</v>
      </c>
      <c r="F30" s="83" t="s">
        <v>1307</v>
      </c>
      <c r="G30" s="57">
        <v>80</v>
      </c>
      <c r="H30" s="57">
        <v>80</v>
      </c>
      <c r="I30" s="57">
        <f t="shared" si="1"/>
        <v>80</v>
      </c>
      <c r="J30" s="51" t="str">
        <f t="shared" si="0"/>
        <v>TỐT</v>
      </c>
      <c r="K30" s="347"/>
    </row>
    <row r="31" spans="1:11" ht="20.25" customHeight="1">
      <c r="A31" s="51">
        <v>21</v>
      </c>
      <c r="B31" s="81">
        <v>1921216613</v>
      </c>
      <c r="C31" s="53" t="s">
        <v>876</v>
      </c>
      <c r="D31" s="82" t="s">
        <v>1609</v>
      </c>
      <c r="E31" s="55" t="s">
        <v>793</v>
      </c>
      <c r="F31" s="83" t="s">
        <v>1307</v>
      </c>
      <c r="G31" s="57">
        <v>84</v>
      </c>
      <c r="H31" s="57">
        <v>85</v>
      </c>
      <c r="I31" s="57">
        <f t="shared" si="1"/>
        <v>84.5</v>
      </c>
      <c r="J31" s="51" t="str">
        <f t="shared" si="0"/>
        <v>TỐT</v>
      </c>
      <c r="K31" s="347"/>
    </row>
    <row r="32" spans="1:11" ht="20.25" customHeight="1">
      <c r="A32" s="51">
        <v>22</v>
      </c>
      <c r="B32" s="81">
        <v>1921216614</v>
      </c>
      <c r="C32" s="53" t="s">
        <v>1627</v>
      </c>
      <c r="D32" s="82" t="s">
        <v>1637</v>
      </c>
      <c r="E32" s="55" t="s">
        <v>1191</v>
      </c>
      <c r="F32" s="83" t="s">
        <v>1307</v>
      </c>
      <c r="G32" s="57">
        <v>87</v>
      </c>
      <c r="H32" s="57">
        <v>80</v>
      </c>
      <c r="I32" s="57">
        <f t="shared" si="1"/>
        <v>83.5</v>
      </c>
      <c r="J32" s="51" t="str">
        <f t="shared" si="0"/>
        <v>TỐT</v>
      </c>
      <c r="K32" s="347"/>
    </row>
    <row r="33" spans="1:11" ht="20.25" customHeight="1">
      <c r="A33" s="51">
        <v>23</v>
      </c>
      <c r="B33" s="81">
        <v>1921216624</v>
      </c>
      <c r="C33" s="53" t="s">
        <v>1755</v>
      </c>
      <c r="D33" s="82" t="s">
        <v>1550</v>
      </c>
      <c r="E33" s="55" t="s">
        <v>841</v>
      </c>
      <c r="F33" s="83" t="s">
        <v>1307</v>
      </c>
      <c r="G33" s="57">
        <v>85</v>
      </c>
      <c r="H33" s="57">
        <v>77</v>
      </c>
      <c r="I33" s="57">
        <f t="shared" si="1"/>
        <v>81</v>
      </c>
      <c r="J33" s="51" t="str">
        <f t="shared" si="0"/>
        <v>TỐT</v>
      </c>
      <c r="K33" s="347"/>
    </row>
    <row r="34" spans="1:11" ht="20.25" customHeight="1">
      <c r="A34" s="51">
        <v>24</v>
      </c>
      <c r="B34" s="81">
        <v>1921216629</v>
      </c>
      <c r="C34" s="53" t="s">
        <v>1305</v>
      </c>
      <c r="D34" s="82" t="s">
        <v>356</v>
      </c>
      <c r="E34" s="55" t="s">
        <v>1306</v>
      </c>
      <c r="F34" s="83" t="s">
        <v>1307</v>
      </c>
      <c r="G34" s="57">
        <v>79</v>
      </c>
      <c r="H34" s="57">
        <v>82</v>
      </c>
      <c r="I34" s="57">
        <f t="shared" si="1"/>
        <v>80.5</v>
      </c>
      <c r="J34" s="51" t="str">
        <f t="shared" si="0"/>
        <v>TỐT</v>
      </c>
      <c r="K34" s="347"/>
    </row>
    <row r="35" spans="1:11" ht="20.25" customHeight="1">
      <c r="A35" s="51">
        <v>25</v>
      </c>
      <c r="B35" s="81">
        <v>1921216632</v>
      </c>
      <c r="C35" s="53" t="s">
        <v>1627</v>
      </c>
      <c r="D35" s="82" t="s">
        <v>1611</v>
      </c>
      <c r="E35" s="55" t="s">
        <v>1233</v>
      </c>
      <c r="F35" s="83" t="s">
        <v>1307</v>
      </c>
      <c r="G35" s="57">
        <v>82</v>
      </c>
      <c r="H35" s="57">
        <v>80</v>
      </c>
      <c r="I35" s="57">
        <f t="shared" si="1"/>
        <v>81</v>
      </c>
      <c r="J35" s="51" t="str">
        <f t="shared" si="0"/>
        <v>TỐT</v>
      </c>
      <c r="K35" s="347"/>
    </row>
    <row r="36" spans="1:11" ht="20.25" customHeight="1">
      <c r="A36" s="51">
        <v>26</v>
      </c>
      <c r="B36" s="81">
        <v>1921216633</v>
      </c>
      <c r="C36" s="53" t="s">
        <v>1208</v>
      </c>
      <c r="D36" s="82" t="s">
        <v>1561</v>
      </c>
      <c r="E36" s="55" t="s">
        <v>1209</v>
      </c>
      <c r="F36" s="83" t="s">
        <v>1307</v>
      </c>
      <c r="G36" s="57">
        <v>100</v>
      </c>
      <c r="H36" s="57">
        <v>95</v>
      </c>
      <c r="I36" s="57">
        <f t="shared" si="1"/>
        <v>97.5</v>
      </c>
      <c r="J36" s="51" t="str">
        <f t="shared" si="0"/>
        <v>X SẮC</v>
      </c>
      <c r="K36" s="347"/>
    </row>
    <row r="37" spans="1:11" ht="20.25" customHeight="1">
      <c r="A37" s="51">
        <v>27</v>
      </c>
      <c r="B37" s="81">
        <v>1921216638</v>
      </c>
      <c r="C37" s="53" t="s">
        <v>1267</v>
      </c>
      <c r="D37" s="82" t="s">
        <v>1268</v>
      </c>
      <c r="E37" s="55" t="s">
        <v>1269</v>
      </c>
      <c r="F37" s="83" t="s">
        <v>1307</v>
      </c>
      <c r="G37" s="57">
        <v>80</v>
      </c>
      <c r="H37" s="57">
        <v>77</v>
      </c>
      <c r="I37" s="57">
        <f t="shared" si="1"/>
        <v>78.5</v>
      </c>
      <c r="J37" s="51" t="str">
        <f t="shared" si="0"/>
        <v>KHÁ</v>
      </c>
      <c r="K37" s="347"/>
    </row>
    <row r="38" spans="1:11" ht="20.25" customHeight="1">
      <c r="A38" s="51">
        <v>28</v>
      </c>
      <c r="B38" s="81">
        <v>1921216652</v>
      </c>
      <c r="C38" s="53" t="s">
        <v>1249</v>
      </c>
      <c r="D38" s="82" t="s">
        <v>1877</v>
      </c>
      <c r="E38" s="55" t="s">
        <v>1047</v>
      </c>
      <c r="F38" s="83" t="s">
        <v>1307</v>
      </c>
      <c r="G38" s="57">
        <v>87</v>
      </c>
      <c r="H38" s="57">
        <v>85</v>
      </c>
      <c r="I38" s="57">
        <f t="shared" si="1"/>
        <v>86</v>
      </c>
      <c r="J38" s="51" t="str">
        <f t="shared" si="0"/>
        <v>TỐT</v>
      </c>
      <c r="K38" s="347"/>
    </row>
    <row r="39" spans="1:11" ht="20.25" customHeight="1">
      <c r="A39" s="51">
        <v>29</v>
      </c>
      <c r="B39" s="81">
        <v>1921219582</v>
      </c>
      <c r="C39" s="53" t="s">
        <v>1624</v>
      </c>
      <c r="D39" s="82" t="s">
        <v>1540</v>
      </c>
      <c r="E39" s="55" t="s">
        <v>1197</v>
      </c>
      <c r="F39" s="83" t="s">
        <v>1307</v>
      </c>
      <c r="G39" s="57">
        <v>82</v>
      </c>
      <c r="H39" s="57">
        <v>77</v>
      </c>
      <c r="I39" s="57">
        <f t="shared" si="1"/>
        <v>79.5</v>
      </c>
      <c r="J39" s="51" t="str">
        <f t="shared" si="0"/>
        <v>KHÁ</v>
      </c>
      <c r="K39" s="347"/>
    </row>
    <row r="40" spans="1:12" ht="20.25" customHeight="1">
      <c r="A40" s="51">
        <v>30</v>
      </c>
      <c r="B40" s="287">
        <v>1921715934</v>
      </c>
      <c r="C40" s="288" t="s">
        <v>1260</v>
      </c>
      <c r="D40" s="289" t="s">
        <v>1261</v>
      </c>
      <c r="E40" s="290" t="s">
        <v>1262</v>
      </c>
      <c r="F40" s="83" t="s">
        <v>1307</v>
      </c>
      <c r="G40" s="51">
        <v>86</v>
      </c>
      <c r="H40" s="301">
        <v>70</v>
      </c>
      <c r="I40" s="51">
        <f t="shared" si="1"/>
        <v>78</v>
      </c>
      <c r="J40" s="51" t="str">
        <f t="shared" si="0"/>
        <v>KHÁ</v>
      </c>
      <c r="K40" s="347"/>
      <c r="L40" s="1" t="s">
        <v>2590</v>
      </c>
    </row>
    <row r="41" spans="1:11" ht="20.25" customHeight="1">
      <c r="A41" s="51">
        <v>31</v>
      </c>
      <c r="B41" s="81">
        <v>1920215009</v>
      </c>
      <c r="C41" s="53" t="s">
        <v>1224</v>
      </c>
      <c r="D41" s="82" t="s">
        <v>1592</v>
      </c>
      <c r="E41" s="55" t="s">
        <v>243</v>
      </c>
      <c r="F41" s="83" t="s">
        <v>1308</v>
      </c>
      <c r="G41" s="57">
        <v>86</v>
      </c>
      <c r="H41" s="57">
        <v>88</v>
      </c>
      <c r="I41" s="57">
        <f t="shared" si="1"/>
        <v>87</v>
      </c>
      <c r="J41" s="51" t="str">
        <f t="shared" si="0"/>
        <v>TỐT</v>
      </c>
      <c r="K41" s="347"/>
    </row>
    <row r="42" spans="1:11" ht="20.25" customHeight="1">
      <c r="A42" s="51">
        <v>32</v>
      </c>
      <c r="B42" s="81">
        <v>1920215115</v>
      </c>
      <c r="C42" s="53" t="s">
        <v>1925</v>
      </c>
      <c r="D42" s="82" t="s">
        <v>1721</v>
      </c>
      <c r="E42" s="55" t="s">
        <v>856</v>
      </c>
      <c r="F42" s="83" t="s">
        <v>1308</v>
      </c>
      <c r="G42" s="57">
        <v>83</v>
      </c>
      <c r="H42" s="57">
        <v>88</v>
      </c>
      <c r="I42" s="57">
        <f t="shared" si="1"/>
        <v>85.5</v>
      </c>
      <c r="J42" s="51" t="str">
        <f t="shared" si="0"/>
        <v>TỐT</v>
      </c>
      <c r="K42" s="347"/>
    </row>
    <row r="43" spans="1:11" ht="20.25" customHeight="1">
      <c r="A43" s="51">
        <v>33</v>
      </c>
      <c r="B43" s="81">
        <v>1920215171</v>
      </c>
      <c r="C43" s="53" t="s">
        <v>1232</v>
      </c>
      <c r="D43" s="82" t="s">
        <v>1518</v>
      </c>
      <c r="E43" s="55" t="s">
        <v>952</v>
      </c>
      <c r="F43" s="83" t="s">
        <v>1308</v>
      </c>
      <c r="G43" s="57">
        <v>91</v>
      </c>
      <c r="H43" s="57">
        <v>94</v>
      </c>
      <c r="I43" s="57">
        <f t="shared" si="1"/>
        <v>92.5</v>
      </c>
      <c r="J43" s="51" t="str">
        <f t="shared" si="0"/>
        <v>X SẮC</v>
      </c>
      <c r="K43" s="347"/>
    </row>
    <row r="44" spans="1:11" ht="20.25" customHeight="1">
      <c r="A44" s="51">
        <v>34</v>
      </c>
      <c r="B44" s="81">
        <v>1920215209</v>
      </c>
      <c r="C44" s="53" t="s">
        <v>1289</v>
      </c>
      <c r="D44" s="82" t="s">
        <v>1535</v>
      </c>
      <c r="E44" s="55" t="s">
        <v>1290</v>
      </c>
      <c r="F44" s="83" t="s">
        <v>1308</v>
      </c>
      <c r="G44" s="57">
        <v>95</v>
      </c>
      <c r="H44" s="57">
        <v>95</v>
      </c>
      <c r="I44" s="57">
        <f t="shared" si="1"/>
        <v>95</v>
      </c>
      <c r="J44" s="51" t="str">
        <f t="shared" si="0"/>
        <v>X SẮC</v>
      </c>
      <c r="K44" s="347"/>
    </row>
    <row r="45" spans="1:12" ht="20.25" customHeight="1">
      <c r="A45" s="51">
        <v>35</v>
      </c>
      <c r="B45" s="81">
        <v>1920215232</v>
      </c>
      <c r="C45" s="53" t="s">
        <v>1173</v>
      </c>
      <c r="D45" s="82" t="s">
        <v>1603</v>
      </c>
      <c r="E45" s="55" t="s">
        <v>1174</v>
      </c>
      <c r="F45" s="83" t="s">
        <v>1308</v>
      </c>
      <c r="G45" s="57">
        <v>89</v>
      </c>
      <c r="H45" s="110">
        <v>75</v>
      </c>
      <c r="I45" s="57">
        <f t="shared" si="1"/>
        <v>82</v>
      </c>
      <c r="J45" s="51" t="str">
        <f t="shared" si="0"/>
        <v>TỐT</v>
      </c>
      <c r="K45" s="347"/>
      <c r="L45" s="1" t="s">
        <v>2590</v>
      </c>
    </row>
    <row r="46" spans="1:11" ht="20.25" customHeight="1">
      <c r="A46" s="51">
        <v>36</v>
      </c>
      <c r="B46" s="81">
        <v>1920215244</v>
      </c>
      <c r="C46" s="53" t="s">
        <v>1215</v>
      </c>
      <c r="D46" s="82" t="s">
        <v>1541</v>
      </c>
      <c r="E46" s="55" t="s">
        <v>1216</v>
      </c>
      <c r="F46" s="83" t="s">
        <v>1308</v>
      </c>
      <c r="G46" s="57">
        <v>93</v>
      </c>
      <c r="H46" s="57">
        <v>94</v>
      </c>
      <c r="I46" s="57">
        <f t="shared" si="1"/>
        <v>93.5</v>
      </c>
      <c r="J46" s="51" t="str">
        <f t="shared" si="0"/>
        <v>X SẮC</v>
      </c>
      <c r="K46" s="347"/>
    </row>
    <row r="47" spans="1:11" ht="20.25" customHeight="1">
      <c r="A47" s="51">
        <v>37</v>
      </c>
      <c r="B47" s="81">
        <v>1920216579</v>
      </c>
      <c r="C47" s="53" t="s">
        <v>1735</v>
      </c>
      <c r="D47" s="82" t="s">
        <v>1587</v>
      </c>
      <c r="E47" s="55" t="s">
        <v>1286</v>
      </c>
      <c r="F47" s="83" t="s">
        <v>1308</v>
      </c>
      <c r="G47" s="57">
        <v>90</v>
      </c>
      <c r="H47" s="57">
        <v>97</v>
      </c>
      <c r="I47" s="57">
        <f t="shared" si="1"/>
        <v>93.5</v>
      </c>
      <c r="J47" s="51" t="str">
        <f t="shared" si="0"/>
        <v>X SẮC</v>
      </c>
      <c r="K47" s="347"/>
    </row>
    <row r="48" spans="1:11" ht="20.25" customHeight="1">
      <c r="A48" s="51">
        <v>38</v>
      </c>
      <c r="B48" s="81">
        <v>1920216580</v>
      </c>
      <c r="C48" s="53" t="s">
        <v>21</v>
      </c>
      <c r="D48" s="82" t="s">
        <v>1589</v>
      </c>
      <c r="E48" s="55" t="s">
        <v>1270</v>
      </c>
      <c r="F48" s="83" t="s">
        <v>1308</v>
      </c>
      <c r="G48" s="57">
        <v>90</v>
      </c>
      <c r="H48" s="57">
        <v>75</v>
      </c>
      <c r="I48" s="57">
        <f t="shared" si="1"/>
        <v>82.5</v>
      </c>
      <c r="J48" s="51" t="str">
        <f t="shared" si="0"/>
        <v>TỐT</v>
      </c>
      <c r="K48" s="347"/>
    </row>
    <row r="49" spans="1:11" ht="20.25" customHeight="1">
      <c r="A49" s="51">
        <v>39</v>
      </c>
      <c r="B49" s="81">
        <v>1920216597</v>
      </c>
      <c r="C49" s="53" t="s">
        <v>1244</v>
      </c>
      <c r="D49" s="82" t="s">
        <v>1625</v>
      </c>
      <c r="E49" s="55" t="s">
        <v>897</v>
      </c>
      <c r="F49" s="83" t="s">
        <v>1308</v>
      </c>
      <c r="G49" s="57">
        <v>80</v>
      </c>
      <c r="H49" s="57">
        <v>86</v>
      </c>
      <c r="I49" s="57">
        <f t="shared" si="1"/>
        <v>83</v>
      </c>
      <c r="J49" s="51" t="str">
        <f t="shared" si="0"/>
        <v>TỐT</v>
      </c>
      <c r="K49" s="347"/>
    </row>
    <row r="50" spans="1:11" ht="16.5">
      <c r="A50" s="51">
        <v>40</v>
      </c>
      <c r="B50" s="107">
        <v>1920216620</v>
      </c>
      <c r="C50" s="53" t="s">
        <v>1236</v>
      </c>
      <c r="D50" s="82" t="s">
        <v>1721</v>
      </c>
      <c r="E50" s="55" t="s">
        <v>1237</v>
      </c>
      <c r="F50" s="83" t="s">
        <v>1308</v>
      </c>
      <c r="G50" s="57">
        <v>0</v>
      </c>
      <c r="H50" s="57">
        <v>0</v>
      </c>
      <c r="I50" s="57">
        <f t="shared" si="1"/>
        <v>0</v>
      </c>
      <c r="J50" s="51" t="str">
        <f t="shared" si="0"/>
        <v>KÉM</v>
      </c>
      <c r="K50" s="348" t="s">
        <v>2492</v>
      </c>
    </row>
    <row r="51" spans="1:11" ht="20.25" customHeight="1">
      <c r="A51" s="51">
        <v>41</v>
      </c>
      <c r="B51" s="81">
        <v>1920216642</v>
      </c>
      <c r="C51" s="53" t="s">
        <v>1660</v>
      </c>
      <c r="D51" s="82" t="s">
        <v>1581</v>
      </c>
      <c r="E51" s="55" t="s">
        <v>899</v>
      </c>
      <c r="F51" s="83" t="s">
        <v>1308</v>
      </c>
      <c r="G51" s="57">
        <v>90</v>
      </c>
      <c r="H51" s="57">
        <v>94</v>
      </c>
      <c r="I51" s="57">
        <f t="shared" si="1"/>
        <v>92</v>
      </c>
      <c r="J51" s="51" t="str">
        <f t="shared" si="0"/>
        <v>X SẮC</v>
      </c>
      <c r="K51" s="347"/>
    </row>
    <row r="52" spans="1:11" ht="16.5">
      <c r="A52" s="51">
        <v>42</v>
      </c>
      <c r="B52" s="81">
        <v>1920216646</v>
      </c>
      <c r="C52" s="53" t="s">
        <v>1188</v>
      </c>
      <c r="D52" s="82" t="s">
        <v>1671</v>
      </c>
      <c r="E52" s="55" t="s">
        <v>977</v>
      </c>
      <c r="F52" s="83" t="s">
        <v>1308</v>
      </c>
      <c r="G52" s="57">
        <v>0</v>
      </c>
      <c r="H52" s="57">
        <v>0</v>
      </c>
      <c r="I52" s="57">
        <f t="shared" si="1"/>
        <v>0</v>
      </c>
      <c r="J52" s="51" t="str">
        <f t="shared" si="0"/>
        <v>KÉM</v>
      </c>
      <c r="K52" s="348" t="s">
        <v>2492</v>
      </c>
    </row>
    <row r="53" spans="1:11" ht="20.25" customHeight="1">
      <c r="A53" s="51">
        <v>43</v>
      </c>
      <c r="B53" s="81">
        <v>1920218048</v>
      </c>
      <c r="C53" s="53" t="s">
        <v>1682</v>
      </c>
      <c r="D53" s="82" t="s">
        <v>1611</v>
      </c>
      <c r="E53" s="55" t="s">
        <v>1247</v>
      </c>
      <c r="F53" s="83" t="s">
        <v>1308</v>
      </c>
      <c r="G53" s="57">
        <v>81</v>
      </c>
      <c r="H53" s="57">
        <v>91</v>
      </c>
      <c r="I53" s="57">
        <f t="shared" si="1"/>
        <v>86</v>
      </c>
      <c r="J53" s="51" t="str">
        <f t="shared" si="0"/>
        <v>TỐT</v>
      </c>
      <c r="K53" s="347"/>
    </row>
    <row r="54" spans="1:11" ht="20.25" customHeight="1">
      <c r="A54" s="51">
        <v>44</v>
      </c>
      <c r="B54" s="81">
        <v>1920218901</v>
      </c>
      <c r="C54" s="53" t="s">
        <v>1192</v>
      </c>
      <c r="D54" s="82" t="s">
        <v>1920</v>
      </c>
      <c r="E54" s="55" t="s">
        <v>1193</v>
      </c>
      <c r="F54" s="83" t="s">
        <v>1308</v>
      </c>
      <c r="G54" s="57">
        <v>88</v>
      </c>
      <c r="H54" s="57">
        <v>83</v>
      </c>
      <c r="I54" s="57">
        <f t="shared" si="1"/>
        <v>85.5</v>
      </c>
      <c r="J54" s="51" t="str">
        <f t="shared" si="0"/>
        <v>TỐT</v>
      </c>
      <c r="K54" s="347"/>
    </row>
    <row r="55" spans="1:11" ht="20.25" customHeight="1">
      <c r="A55" s="51">
        <v>45</v>
      </c>
      <c r="B55" s="81">
        <v>1920219143</v>
      </c>
      <c r="C55" s="53" t="s">
        <v>1276</v>
      </c>
      <c r="D55" s="82" t="s">
        <v>1645</v>
      </c>
      <c r="E55" s="55" t="s">
        <v>1064</v>
      </c>
      <c r="F55" s="83" t="s">
        <v>1308</v>
      </c>
      <c r="G55" s="57">
        <v>95</v>
      </c>
      <c r="H55" s="57">
        <v>94</v>
      </c>
      <c r="I55" s="57">
        <f t="shared" si="1"/>
        <v>94.5</v>
      </c>
      <c r="J55" s="51" t="str">
        <f t="shared" si="0"/>
        <v>X SẮC</v>
      </c>
      <c r="K55" s="347"/>
    </row>
    <row r="56" spans="1:11" ht="20.25" customHeight="1">
      <c r="A56" s="51">
        <v>46</v>
      </c>
      <c r="B56" s="81">
        <v>1920225296</v>
      </c>
      <c r="C56" s="53" t="s">
        <v>1163</v>
      </c>
      <c r="D56" s="82" t="s">
        <v>1650</v>
      </c>
      <c r="E56" s="55" t="s">
        <v>977</v>
      </c>
      <c r="F56" s="83" t="s">
        <v>1308</v>
      </c>
      <c r="G56" s="57">
        <v>93</v>
      </c>
      <c r="H56" s="57">
        <v>95</v>
      </c>
      <c r="I56" s="57">
        <f t="shared" si="1"/>
        <v>94</v>
      </c>
      <c r="J56" s="51" t="str">
        <f t="shared" si="0"/>
        <v>X SẮC</v>
      </c>
      <c r="K56" s="347"/>
    </row>
    <row r="57" spans="1:11" ht="20.25" customHeight="1">
      <c r="A57" s="51">
        <v>47</v>
      </c>
      <c r="B57" s="81">
        <v>1920239529</v>
      </c>
      <c r="C57" s="53" t="s">
        <v>1166</v>
      </c>
      <c r="D57" s="82" t="s">
        <v>1604</v>
      </c>
      <c r="E57" s="55" t="s">
        <v>1167</v>
      </c>
      <c r="F57" s="83" t="s">
        <v>1308</v>
      </c>
      <c r="G57" s="57">
        <v>80</v>
      </c>
      <c r="H57" s="57">
        <v>86</v>
      </c>
      <c r="I57" s="57">
        <f t="shared" si="1"/>
        <v>83</v>
      </c>
      <c r="J57" s="51" t="str">
        <f t="shared" si="0"/>
        <v>TỐT</v>
      </c>
      <c r="K57" s="347"/>
    </row>
    <row r="58" spans="1:11" ht="20.25" customHeight="1">
      <c r="A58" s="51">
        <v>48</v>
      </c>
      <c r="B58" s="81">
        <v>1920248049</v>
      </c>
      <c r="C58" s="53" t="s">
        <v>1258</v>
      </c>
      <c r="D58" s="82" t="s">
        <v>1546</v>
      </c>
      <c r="E58" s="55" t="s">
        <v>1259</v>
      </c>
      <c r="F58" s="83" t="s">
        <v>1308</v>
      </c>
      <c r="G58" s="57">
        <v>93</v>
      </c>
      <c r="H58" s="57">
        <v>91</v>
      </c>
      <c r="I58" s="57">
        <f t="shared" si="1"/>
        <v>92</v>
      </c>
      <c r="J58" s="51" t="str">
        <f t="shared" si="0"/>
        <v>X SẮC</v>
      </c>
      <c r="K58" s="347"/>
    </row>
    <row r="59" spans="1:11" ht="20.25" customHeight="1">
      <c r="A59" s="51">
        <v>49</v>
      </c>
      <c r="B59" s="81">
        <v>1920716731</v>
      </c>
      <c r="C59" s="53" t="s">
        <v>1182</v>
      </c>
      <c r="D59" s="82" t="s">
        <v>1562</v>
      </c>
      <c r="E59" s="55" t="s">
        <v>1111</v>
      </c>
      <c r="F59" s="83" t="s">
        <v>1310</v>
      </c>
      <c r="G59" s="57">
        <v>89</v>
      </c>
      <c r="H59" s="57">
        <v>91</v>
      </c>
      <c r="I59" s="57">
        <f t="shared" si="1"/>
        <v>90</v>
      </c>
      <c r="J59" s="51" t="str">
        <f t="shared" si="0"/>
        <v>X SẮC</v>
      </c>
      <c r="K59" s="347"/>
    </row>
    <row r="60" spans="1:11" ht="20.25" customHeight="1">
      <c r="A60" s="51">
        <v>50</v>
      </c>
      <c r="B60" s="81">
        <v>1920719721</v>
      </c>
      <c r="C60" s="53" t="s">
        <v>1292</v>
      </c>
      <c r="D60" s="82" t="s">
        <v>762</v>
      </c>
      <c r="E60" s="55" t="s">
        <v>461</v>
      </c>
      <c r="F60" s="83" t="s">
        <v>1308</v>
      </c>
      <c r="G60" s="57">
        <v>88</v>
      </c>
      <c r="H60" s="57">
        <v>93</v>
      </c>
      <c r="I60" s="57">
        <f t="shared" si="1"/>
        <v>90.5</v>
      </c>
      <c r="J60" s="51" t="str">
        <f t="shared" si="0"/>
        <v>X SẮC</v>
      </c>
      <c r="K60" s="347"/>
    </row>
    <row r="61" spans="1:11" ht="20.25" customHeight="1">
      <c r="A61" s="51">
        <v>51</v>
      </c>
      <c r="B61" s="81">
        <v>1921126488</v>
      </c>
      <c r="C61" s="53" t="s">
        <v>1210</v>
      </c>
      <c r="D61" s="82" t="s">
        <v>1561</v>
      </c>
      <c r="E61" s="55" t="s">
        <v>147</v>
      </c>
      <c r="F61" s="83" t="s">
        <v>1308</v>
      </c>
      <c r="G61" s="57">
        <v>84</v>
      </c>
      <c r="H61" s="57">
        <v>78</v>
      </c>
      <c r="I61" s="57">
        <f t="shared" si="1"/>
        <v>81</v>
      </c>
      <c r="J61" s="51" t="str">
        <f t="shared" si="0"/>
        <v>TỐT</v>
      </c>
      <c r="K61" s="347"/>
    </row>
    <row r="62" spans="1:11" ht="20.25" customHeight="1">
      <c r="A62" s="51">
        <v>52</v>
      </c>
      <c r="B62" s="81">
        <v>1921215041</v>
      </c>
      <c r="C62" s="53" t="s">
        <v>1648</v>
      </c>
      <c r="D62" s="82" t="s">
        <v>1609</v>
      </c>
      <c r="E62" s="55" t="s">
        <v>1206</v>
      </c>
      <c r="F62" s="83" t="s">
        <v>1308</v>
      </c>
      <c r="G62" s="57">
        <v>98</v>
      </c>
      <c r="H62" s="57">
        <v>98</v>
      </c>
      <c r="I62" s="57">
        <f t="shared" si="1"/>
        <v>98</v>
      </c>
      <c r="J62" s="51" t="str">
        <f t="shared" si="0"/>
        <v>X SẮC</v>
      </c>
      <c r="K62" s="347"/>
    </row>
    <row r="63" spans="1:11" ht="20.25" customHeight="1">
      <c r="A63" s="51">
        <v>53</v>
      </c>
      <c r="B63" s="81">
        <v>1921215094</v>
      </c>
      <c r="C63" s="53" t="s">
        <v>2</v>
      </c>
      <c r="D63" s="82" t="s">
        <v>1637</v>
      </c>
      <c r="E63" s="55" t="s">
        <v>1288</v>
      </c>
      <c r="F63" s="83" t="s">
        <v>1308</v>
      </c>
      <c r="G63" s="57">
        <v>85</v>
      </c>
      <c r="H63" s="57">
        <v>80</v>
      </c>
      <c r="I63" s="57">
        <f t="shared" si="1"/>
        <v>82.5</v>
      </c>
      <c r="J63" s="51" t="str">
        <f t="shared" si="0"/>
        <v>TỐT</v>
      </c>
      <c r="K63" s="347"/>
    </row>
    <row r="64" spans="1:11" ht="20.25" customHeight="1">
      <c r="A64" s="51">
        <v>54</v>
      </c>
      <c r="B64" s="81">
        <v>1921215130</v>
      </c>
      <c r="C64" s="53" t="s">
        <v>1183</v>
      </c>
      <c r="D64" s="82" t="s">
        <v>759</v>
      </c>
      <c r="E64" s="55" t="s">
        <v>454</v>
      </c>
      <c r="F64" s="83" t="s">
        <v>1308</v>
      </c>
      <c r="G64" s="57">
        <v>85</v>
      </c>
      <c r="H64" s="57">
        <v>80</v>
      </c>
      <c r="I64" s="57">
        <f t="shared" si="1"/>
        <v>82.5</v>
      </c>
      <c r="J64" s="51" t="str">
        <f t="shared" si="0"/>
        <v>TỐT</v>
      </c>
      <c r="K64" s="347"/>
    </row>
    <row r="65" spans="1:11" ht="16.5">
      <c r="A65" s="51">
        <v>55</v>
      </c>
      <c r="B65" s="81">
        <v>1921215182</v>
      </c>
      <c r="C65" s="53" t="s">
        <v>1702</v>
      </c>
      <c r="D65" s="82" t="s">
        <v>1623</v>
      </c>
      <c r="E65" s="55" t="s">
        <v>1280</v>
      </c>
      <c r="F65" s="83" t="s">
        <v>1308</v>
      </c>
      <c r="G65" s="57">
        <v>0</v>
      </c>
      <c r="H65" s="57">
        <v>0</v>
      </c>
      <c r="I65" s="57">
        <f t="shared" si="1"/>
        <v>0</v>
      </c>
      <c r="J65" s="51" t="str">
        <f t="shared" si="0"/>
        <v>KÉM</v>
      </c>
      <c r="K65" s="348" t="s">
        <v>2492</v>
      </c>
    </row>
    <row r="66" spans="1:11" ht="20.25" customHeight="1">
      <c r="A66" s="51">
        <v>56</v>
      </c>
      <c r="B66" s="81">
        <v>1921215188</v>
      </c>
      <c r="C66" s="53" t="s">
        <v>1252</v>
      </c>
      <c r="D66" s="82" t="s">
        <v>1828</v>
      </c>
      <c r="E66" s="55" t="s">
        <v>1253</v>
      </c>
      <c r="F66" s="83" t="s">
        <v>1308</v>
      </c>
      <c r="G66" s="57">
        <v>85</v>
      </c>
      <c r="H66" s="57">
        <v>80</v>
      </c>
      <c r="I66" s="57">
        <f t="shared" si="1"/>
        <v>82.5</v>
      </c>
      <c r="J66" s="51" t="str">
        <f t="shared" si="0"/>
        <v>TỐT</v>
      </c>
      <c r="K66" s="347"/>
    </row>
    <row r="67" spans="1:11" ht="16.5">
      <c r="A67" s="51">
        <v>57</v>
      </c>
      <c r="B67" s="81">
        <v>1921216598</v>
      </c>
      <c r="C67" s="53" t="s">
        <v>1157</v>
      </c>
      <c r="D67" s="82" t="s">
        <v>1543</v>
      </c>
      <c r="E67" s="55" t="s">
        <v>919</v>
      </c>
      <c r="F67" s="83" t="s">
        <v>1308</v>
      </c>
      <c r="G67" s="57">
        <v>78</v>
      </c>
      <c r="H67" s="57">
        <v>0</v>
      </c>
      <c r="I67" s="57">
        <f t="shared" si="1"/>
        <v>39</v>
      </c>
      <c r="J67" s="51" t="str">
        <f t="shared" si="0"/>
        <v>YẾU</v>
      </c>
      <c r="K67" s="348" t="s">
        <v>2498</v>
      </c>
    </row>
    <row r="68" spans="1:11" ht="20.25" customHeight="1">
      <c r="A68" s="51">
        <v>58</v>
      </c>
      <c r="B68" s="81">
        <v>1921216602</v>
      </c>
      <c r="C68" s="53" t="s">
        <v>1523</v>
      </c>
      <c r="D68" s="82" t="s">
        <v>1667</v>
      </c>
      <c r="E68" s="55" t="s">
        <v>200</v>
      </c>
      <c r="F68" s="83" t="s">
        <v>1308</v>
      </c>
      <c r="G68" s="57">
        <v>88</v>
      </c>
      <c r="H68" s="57">
        <v>75</v>
      </c>
      <c r="I68" s="57">
        <f t="shared" si="1"/>
        <v>81.5</v>
      </c>
      <c r="J68" s="51" t="str">
        <f t="shared" si="0"/>
        <v>TỐT</v>
      </c>
      <c r="K68" s="347"/>
    </row>
    <row r="69" spans="1:11" ht="20.25" customHeight="1">
      <c r="A69" s="51">
        <v>59</v>
      </c>
      <c r="B69" s="81">
        <v>1921216635</v>
      </c>
      <c r="C69" s="53" t="s">
        <v>776</v>
      </c>
      <c r="D69" s="82" t="s">
        <v>1540</v>
      </c>
      <c r="E69" s="55" t="s">
        <v>540</v>
      </c>
      <c r="F69" s="83" t="s">
        <v>1308</v>
      </c>
      <c r="G69" s="57">
        <v>79</v>
      </c>
      <c r="H69" s="57">
        <v>88</v>
      </c>
      <c r="I69" s="57">
        <f t="shared" si="1"/>
        <v>83.5</v>
      </c>
      <c r="J69" s="51" t="str">
        <f t="shared" si="0"/>
        <v>TỐT</v>
      </c>
      <c r="K69" s="347"/>
    </row>
    <row r="70" spans="1:11" ht="20.25" customHeight="1">
      <c r="A70" s="51">
        <v>60</v>
      </c>
      <c r="B70" s="81">
        <v>1920126473</v>
      </c>
      <c r="C70" s="53" t="s">
        <v>1176</v>
      </c>
      <c r="D70" s="82" t="s">
        <v>1679</v>
      </c>
      <c r="E70" s="55" t="s">
        <v>852</v>
      </c>
      <c r="F70" s="83" t="s">
        <v>1309</v>
      </c>
      <c r="G70" s="57">
        <v>91</v>
      </c>
      <c r="H70" s="57">
        <v>81</v>
      </c>
      <c r="I70" s="57">
        <f t="shared" si="1"/>
        <v>86</v>
      </c>
      <c r="J70" s="51" t="str">
        <f t="shared" si="0"/>
        <v>TỐT</v>
      </c>
      <c r="K70" s="347"/>
    </row>
    <row r="71" spans="1:11" ht="20.25" customHeight="1">
      <c r="A71" s="51">
        <v>61</v>
      </c>
      <c r="B71" s="81">
        <v>1920215034</v>
      </c>
      <c r="C71" s="53" t="s">
        <v>1190</v>
      </c>
      <c r="D71" s="82" t="s">
        <v>1671</v>
      </c>
      <c r="E71" s="55" t="s">
        <v>1191</v>
      </c>
      <c r="F71" s="83" t="s">
        <v>1309</v>
      </c>
      <c r="G71" s="57">
        <v>87</v>
      </c>
      <c r="H71" s="57">
        <v>84</v>
      </c>
      <c r="I71" s="57">
        <f t="shared" si="1"/>
        <v>85.5</v>
      </c>
      <c r="J71" s="51" t="str">
        <f t="shared" si="0"/>
        <v>TỐT</v>
      </c>
      <c r="K71" s="347"/>
    </row>
    <row r="72" spans="1:11" ht="20.25" customHeight="1">
      <c r="A72" s="51">
        <v>62</v>
      </c>
      <c r="B72" s="81">
        <v>1920215049</v>
      </c>
      <c r="C72" s="53" t="s">
        <v>1303</v>
      </c>
      <c r="D72" s="82" t="s">
        <v>1685</v>
      </c>
      <c r="E72" s="55" t="s">
        <v>1304</v>
      </c>
      <c r="F72" s="83" t="s">
        <v>1309</v>
      </c>
      <c r="G72" s="57">
        <v>80</v>
      </c>
      <c r="H72" s="57">
        <v>68</v>
      </c>
      <c r="I72" s="57">
        <f t="shared" si="1"/>
        <v>74</v>
      </c>
      <c r="J72" s="51" t="str">
        <f t="shared" si="0"/>
        <v>KHÁ</v>
      </c>
      <c r="K72" s="347"/>
    </row>
    <row r="73" spans="1:11" ht="20.25" customHeight="1">
      <c r="A73" s="51">
        <v>63</v>
      </c>
      <c r="B73" s="81">
        <v>1920215129</v>
      </c>
      <c r="C73" s="53" t="s">
        <v>1231</v>
      </c>
      <c r="D73" s="82" t="s">
        <v>1518</v>
      </c>
      <c r="E73" s="55" t="s">
        <v>328</v>
      </c>
      <c r="F73" s="83" t="s">
        <v>1309</v>
      </c>
      <c r="G73" s="57">
        <v>86</v>
      </c>
      <c r="H73" s="57">
        <v>88</v>
      </c>
      <c r="I73" s="57">
        <f t="shared" si="1"/>
        <v>87</v>
      </c>
      <c r="J73" s="51" t="str">
        <f t="shared" si="0"/>
        <v>TỐT</v>
      </c>
      <c r="K73" s="347"/>
    </row>
    <row r="74" spans="1:11" ht="20.25" customHeight="1">
      <c r="A74" s="51">
        <v>64</v>
      </c>
      <c r="B74" s="81">
        <v>1920215200</v>
      </c>
      <c r="C74" s="53" t="s">
        <v>937</v>
      </c>
      <c r="D74" s="82" t="s">
        <v>1604</v>
      </c>
      <c r="E74" s="55" t="s">
        <v>1168</v>
      </c>
      <c r="F74" s="83" t="s">
        <v>1309</v>
      </c>
      <c r="G74" s="57">
        <v>86</v>
      </c>
      <c r="H74" s="57">
        <v>86</v>
      </c>
      <c r="I74" s="57">
        <f t="shared" si="1"/>
        <v>86</v>
      </c>
      <c r="J74" s="51" t="str">
        <f t="shared" si="0"/>
        <v>TỐT</v>
      </c>
      <c r="K74" s="347"/>
    </row>
    <row r="75" spans="1:11" ht="20.25" customHeight="1">
      <c r="A75" s="51">
        <v>65</v>
      </c>
      <c r="B75" s="81">
        <v>1920215228</v>
      </c>
      <c r="C75" s="53" t="s">
        <v>1675</v>
      </c>
      <c r="D75" s="82" t="s">
        <v>1542</v>
      </c>
      <c r="E75" s="55" t="s">
        <v>962</v>
      </c>
      <c r="F75" s="83" t="s">
        <v>1309</v>
      </c>
      <c r="G75" s="57">
        <v>85</v>
      </c>
      <c r="H75" s="57">
        <v>86</v>
      </c>
      <c r="I75" s="57">
        <f t="shared" si="1"/>
        <v>85.5</v>
      </c>
      <c r="J75" s="51" t="str">
        <f aca="true" t="shared" si="2" ref="J75:J127">IF(I75&gt;=90,"X SẮC",IF(I75&gt;=80,"TỐT",IF(I75&gt;=70,"KHÁ",IF(I75&gt;=60,"TB KHÁ",IF(I75&gt;=50,"T. BÌNH",IF(I75&gt;=30,"YẾU","KÉM"))))))</f>
        <v>TỐT</v>
      </c>
      <c r="K75" s="347"/>
    </row>
    <row r="76" spans="1:11" ht="16.5">
      <c r="A76" s="51">
        <v>66</v>
      </c>
      <c r="B76" s="81">
        <v>1920216573</v>
      </c>
      <c r="C76" s="53" t="s">
        <v>1275</v>
      </c>
      <c r="D76" s="82" t="s">
        <v>1645</v>
      </c>
      <c r="E76" s="55" t="s">
        <v>405</v>
      </c>
      <c r="F76" s="83" t="s">
        <v>1309</v>
      </c>
      <c r="G76" s="57">
        <v>0</v>
      </c>
      <c r="H76" s="57">
        <v>0</v>
      </c>
      <c r="I76" s="57">
        <f aca="true" t="shared" si="3" ref="I76:I127">(G76+H76)/2</f>
        <v>0</v>
      </c>
      <c r="J76" s="51" t="str">
        <f t="shared" si="2"/>
        <v>KÉM</v>
      </c>
      <c r="K76" s="348" t="s">
        <v>2492</v>
      </c>
    </row>
    <row r="77" spans="1:11" ht="16.5">
      <c r="A77" s="51">
        <v>67</v>
      </c>
      <c r="B77" s="81">
        <v>1920216603</v>
      </c>
      <c r="C77" s="53" t="s">
        <v>1271</v>
      </c>
      <c r="D77" s="82" t="s">
        <v>1589</v>
      </c>
      <c r="E77" s="55" t="s">
        <v>924</v>
      </c>
      <c r="F77" s="83" t="s">
        <v>1309</v>
      </c>
      <c r="G77" s="57">
        <v>0</v>
      </c>
      <c r="H77" s="57">
        <v>0</v>
      </c>
      <c r="I77" s="57">
        <f t="shared" si="3"/>
        <v>0</v>
      </c>
      <c r="J77" s="51" t="str">
        <f t="shared" si="2"/>
        <v>KÉM</v>
      </c>
      <c r="K77" s="348" t="s">
        <v>2492</v>
      </c>
    </row>
    <row r="78" spans="1:11" ht="20.25" customHeight="1">
      <c r="A78" s="51">
        <v>68</v>
      </c>
      <c r="B78" s="81">
        <v>1920216608</v>
      </c>
      <c r="C78" s="53" t="s">
        <v>1198</v>
      </c>
      <c r="D78" s="82" t="s">
        <v>1563</v>
      </c>
      <c r="E78" s="55" t="s">
        <v>1199</v>
      </c>
      <c r="F78" s="83" t="s">
        <v>1309</v>
      </c>
      <c r="G78" s="57">
        <v>88</v>
      </c>
      <c r="H78" s="57">
        <v>0</v>
      </c>
      <c r="I78" s="57">
        <f t="shared" si="3"/>
        <v>44</v>
      </c>
      <c r="J78" s="51" t="str">
        <f t="shared" si="2"/>
        <v>YẾU</v>
      </c>
      <c r="K78" s="348" t="s">
        <v>2498</v>
      </c>
    </row>
    <row r="79" spans="1:11" ht="20.25" customHeight="1">
      <c r="A79" s="51">
        <v>69</v>
      </c>
      <c r="B79" s="81">
        <v>1920216619</v>
      </c>
      <c r="C79" s="53" t="s">
        <v>1202</v>
      </c>
      <c r="D79" s="82" t="s">
        <v>1203</v>
      </c>
      <c r="E79" s="55" t="s">
        <v>827</v>
      </c>
      <c r="F79" s="83" t="s">
        <v>1309</v>
      </c>
      <c r="G79" s="57">
        <v>86</v>
      </c>
      <c r="H79" s="57">
        <v>83</v>
      </c>
      <c r="I79" s="57">
        <f t="shared" si="3"/>
        <v>84.5</v>
      </c>
      <c r="J79" s="51" t="str">
        <f t="shared" si="2"/>
        <v>TỐT</v>
      </c>
      <c r="K79" s="347"/>
    </row>
    <row r="80" spans="1:11" ht="20.25" customHeight="1">
      <c r="A80" s="51">
        <v>70</v>
      </c>
      <c r="B80" s="81">
        <v>1920216622</v>
      </c>
      <c r="C80" s="53" t="s">
        <v>1272</v>
      </c>
      <c r="D80" s="82" t="s">
        <v>1594</v>
      </c>
      <c r="E80" s="55" t="s">
        <v>1273</v>
      </c>
      <c r="F80" s="83" t="s">
        <v>1309</v>
      </c>
      <c r="G80" s="57">
        <v>75</v>
      </c>
      <c r="H80" s="57">
        <v>80</v>
      </c>
      <c r="I80" s="57">
        <f t="shared" si="3"/>
        <v>77.5</v>
      </c>
      <c r="J80" s="51" t="str">
        <f t="shared" si="2"/>
        <v>KHÁ</v>
      </c>
      <c r="K80" s="347"/>
    </row>
    <row r="81" spans="1:11" ht="16.5">
      <c r="A81" s="51">
        <v>71</v>
      </c>
      <c r="B81" s="81">
        <v>1920216623</v>
      </c>
      <c r="C81" s="53" t="s">
        <v>1703</v>
      </c>
      <c r="D81" s="82" t="s">
        <v>1521</v>
      </c>
      <c r="E81" s="55" t="s">
        <v>1283</v>
      </c>
      <c r="F81" s="83" t="s">
        <v>1309</v>
      </c>
      <c r="G81" s="57">
        <v>75</v>
      </c>
      <c r="H81" s="57">
        <v>0</v>
      </c>
      <c r="I81" s="57">
        <f t="shared" si="3"/>
        <v>37.5</v>
      </c>
      <c r="J81" s="51" t="str">
        <f t="shared" si="2"/>
        <v>YẾU</v>
      </c>
      <c r="K81" s="348" t="s">
        <v>2498</v>
      </c>
    </row>
    <row r="82" spans="1:11" ht="20.25" customHeight="1">
      <c r="A82" s="51">
        <v>72</v>
      </c>
      <c r="B82" s="81">
        <v>1920216647</v>
      </c>
      <c r="C82" s="53" t="s">
        <v>1912</v>
      </c>
      <c r="D82" s="82" t="s">
        <v>1604</v>
      </c>
      <c r="E82" s="55" t="s">
        <v>89</v>
      </c>
      <c r="F82" s="83" t="s">
        <v>1309</v>
      </c>
      <c r="G82" s="57">
        <v>90</v>
      </c>
      <c r="H82" s="57">
        <v>90</v>
      </c>
      <c r="I82" s="57">
        <f t="shared" si="3"/>
        <v>90</v>
      </c>
      <c r="J82" s="51" t="str">
        <f t="shared" si="2"/>
        <v>X SẮC</v>
      </c>
      <c r="K82" s="347"/>
    </row>
    <row r="83" spans="1:11" ht="20.25" customHeight="1">
      <c r="A83" s="51">
        <v>73</v>
      </c>
      <c r="B83" s="81">
        <v>1920218047</v>
      </c>
      <c r="C83" s="53" t="s">
        <v>1175</v>
      </c>
      <c r="D83" s="82" t="s">
        <v>1679</v>
      </c>
      <c r="E83" s="55" t="s">
        <v>1094</v>
      </c>
      <c r="F83" s="83" t="s">
        <v>1309</v>
      </c>
      <c r="G83" s="57">
        <v>76</v>
      </c>
      <c r="H83" s="57">
        <v>83</v>
      </c>
      <c r="I83" s="57">
        <f t="shared" si="3"/>
        <v>79.5</v>
      </c>
      <c r="J83" s="51" t="str">
        <f t="shared" si="2"/>
        <v>KHÁ</v>
      </c>
      <c r="K83" s="347"/>
    </row>
    <row r="84" spans="1:11" ht="20.25" customHeight="1">
      <c r="A84" s="51">
        <v>74</v>
      </c>
      <c r="B84" s="81">
        <v>1920225276</v>
      </c>
      <c r="C84" s="53" t="s">
        <v>1074</v>
      </c>
      <c r="D84" s="82" t="s">
        <v>1542</v>
      </c>
      <c r="E84" s="55" t="s">
        <v>37</v>
      </c>
      <c r="F84" s="83" t="s">
        <v>1309</v>
      </c>
      <c r="G84" s="57">
        <v>88</v>
      </c>
      <c r="H84" s="57">
        <v>83</v>
      </c>
      <c r="I84" s="57">
        <f t="shared" si="3"/>
        <v>85.5</v>
      </c>
      <c r="J84" s="51" t="str">
        <f t="shared" si="2"/>
        <v>TỐT</v>
      </c>
      <c r="K84" s="347"/>
    </row>
    <row r="85" spans="1:13" ht="20.25" customHeight="1">
      <c r="A85" s="51">
        <v>75</v>
      </c>
      <c r="B85" s="81">
        <v>1920316326</v>
      </c>
      <c r="C85" s="53" t="s">
        <v>1080</v>
      </c>
      <c r="D85" s="82" t="s">
        <v>1685</v>
      </c>
      <c r="E85" s="55" t="s">
        <v>1301</v>
      </c>
      <c r="F85" s="83" t="s">
        <v>1309</v>
      </c>
      <c r="G85" s="57">
        <v>85</v>
      </c>
      <c r="H85" s="110">
        <v>80</v>
      </c>
      <c r="I85" s="57">
        <f t="shared" si="3"/>
        <v>82.5</v>
      </c>
      <c r="J85" s="51" t="str">
        <f t="shared" si="2"/>
        <v>TỐT</v>
      </c>
      <c r="K85" s="347"/>
      <c r="M85" s="1" t="s">
        <v>2520</v>
      </c>
    </row>
    <row r="86" spans="1:11" ht="20.25" customHeight="1">
      <c r="A86" s="51">
        <v>76</v>
      </c>
      <c r="B86" s="81">
        <v>1920716012</v>
      </c>
      <c r="C86" s="53" t="s">
        <v>1248</v>
      </c>
      <c r="D86" s="82" t="s">
        <v>1611</v>
      </c>
      <c r="E86" s="55" t="s">
        <v>1077</v>
      </c>
      <c r="F86" s="83" t="s">
        <v>1309</v>
      </c>
      <c r="G86" s="57">
        <v>75</v>
      </c>
      <c r="H86" s="57">
        <v>75</v>
      </c>
      <c r="I86" s="57">
        <f t="shared" si="3"/>
        <v>75</v>
      </c>
      <c r="J86" s="51" t="str">
        <f t="shared" si="2"/>
        <v>KHÁ</v>
      </c>
      <c r="K86" s="347"/>
    </row>
    <row r="87" spans="1:11" ht="20.25" customHeight="1">
      <c r="A87" s="51">
        <v>77</v>
      </c>
      <c r="B87" s="81">
        <v>1920728522</v>
      </c>
      <c r="C87" s="53" t="s">
        <v>1194</v>
      </c>
      <c r="D87" s="82" t="s">
        <v>1635</v>
      </c>
      <c r="E87" s="55" t="s">
        <v>1195</v>
      </c>
      <c r="F87" s="83" t="s">
        <v>1309</v>
      </c>
      <c r="G87" s="57">
        <v>70</v>
      </c>
      <c r="H87" s="57">
        <v>61</v>
      </c>
      <c r="I87" s="57">
        <f t="shared" si="3"/>
        <v>65.5</v>
      </c>
      <c r="J87" s="51" t="str">
        <f t="shared" si="2"/>
        <v>TB KHÁ</v>
      </c>
      <c r="K87" s="347"/>
    </row>
    <row r="88" spans="1:11" ht="20.25" customHeight="1">
      <c r="A88" s="51">
        <v>78</v>
      </c>
      <c r="B88" s="81">
        <v>1921215026</v>
      </c>
      <c r="C88" s="53" t="s">
        <v>1242</v>
      </c>
      <c r="D88" s="82" t="s">
        <v>1557</v>
      </c>
      <c r="E88" s="55" t="s">
        <v>1243</v>
      </c>
      <c r="F88" s="83" t="s">
        <v>1309</v>
      </c>
      <c r="G88" s="57">
        <v>83</v>
      </c>
      <c r="H88" s="57">
        <v>73</v>
      </c>
      <c r="I88" s="57">
        <f t="shared" si="3"/>
        <v>78</v>
      </c>
      <c r="J88" s="51" t="str">
        <f t="shared" si="2"/>
        <v>KHÁ</v>
      </c>
      <c r="K88" s="347"/>
    </row>
    <row r="89" spans="1:11" ht="20.25" customHeight="1">
      <c r="A89" s="51">
        <v>79</v>
      </c>
      <c r="B89" s="81">
        <v>1921215055</v>
      </c>
      <c r="C89" s="53" t="s">
        <v>1213</v>
      </c>
      <c r="D89" s="82" t="s">
        <v>1545</v>
      </c>
      <c r="E89" s="55" t="s">
        <v>1214</v>
      </c>
      <c r="F89" s="83" t="s">
        <v>1309</v>
      </c>
      <c r="G89" s="57">
        <v>82</v>
      </c>
      <c r="H89" s="57">
        <v>78</v>
      </c>
      <c r="I89" s="57">
        <f t="shared" si="3"/>
        <v>80</v>
      </c>
      <c r="J89" s="51" t="str">
        <f t="shared" si="2"/>
        <v>TỐT</v>
      </c>
      <c r="K89" s="347"/>
    </row>
    <row r="90" spans="1:11" ht="20.25" customHeight="1">
      <c r="A90" s="51">
        <v>80</v>
      </c>
      <c r="B90" s="81">
        <v>1921215085</v>
      </c>
      <c r="C90" s="53" t="s">
        <v>1240</v>
      </c>
      <c r="D90" s="82" t="s">
        <v>27</v>
      </c>
      <c r="E90" s="55" t="s">
        <v>1241</v>
      </c>
      <c r="F90" s="83" t="s">
        <v>1309</v>
      </c>
      <c r="G90" s="57">
        <v>84</v>
      </c>
      <c r="H90" s="57">
        <v>86</v>
      </c>
      <c r="I90" s="57">
        <f t="shared" si="3"/>
        <v>85</v>
      </c>
      <c r="J90" s="51" t="str">
        <f t="shared" si="2"/>
        <v>TỐT</v>
      </c>
      <c r="K90" s="347"/>
    </row>
    <row r="91" spans="1:12" ht="20.25" customHeight="1">
      <c r="A91" s="51">
        <v>81</v>
      </c>
      <c r="B91" s="81">
        <v>1921215175</v>
      </c>
      <c r="C91" s="53" t="s">
        <v>1211</v>
      </c>
      <c r="D91" s="82" t="s">
        <v>1212</v>
      </c>
      <c r="E91" s="55" t="s">
        <v>1016</v>
      </c>
      <c r="F91" s="83" t="s">
        <v>1309</v>
      </c>
      <c r="G91" s="57">
        <v>82</v>
      </c>
      <c r="H91" s="110">
        <v>66</v>
      </c>
      <c r="I91" s="57">
        <f t="shared" si="3"/>
        <v>74</v>
      </c>
      <c r="J91" s="51" t="str">
        <f t="shared" si="2"/>
        <v>KHÁ</v>
      </c>
      <c r="K91" s="347"/>
      <c r="L91" s="1" t="s">
        <v>2590</v>
      </c>
    </row>
    <row r="92" spans="1:11" ht="16.5">
      <c r="A92" s="51">
        <v>82</v>
      </c>
      <c r="B92" s="81">
        <v>1921215206</v>
      </c>
      <c r="C92" s="53" t="s">
        <v>783</v>
      </c>
      <c r="D92" s="82" t="s">
        <v>1006</v>
      </c>
      <c r="E92" s="55" t="s">
        <v>1264</v>
      </c>
      <c r="F92" s="83" t="s">
        <v>1309</v>
      </c>
      <c r="G92" s="57">
        <v>0</v>
      </c>
      <c r="H92" s="57">
        <v>0</v>
      </c>
      <c r="I92" s="57">
        <f t="shared" si="3"/>
        <v>0</v>
      </c>
      <c r="J92" s="51" t="str">
        <f t="shared" si="2"/>
        <v>KÉM</v>
      </c>
      <c r="K92" s="348" t="s">
        <v>2492</v>
      </c>
    </row>
    <row r="93" spans="1:11" ht="20.25" customHeight="1">
      <c r="A93" s="51">
        <v>83</v>
      </c>
      <c r="B93" s="81">
        <v>1921215213</v>
      </c>
      <c r="C93" s="53" t="s">
        <v>860</v>
      </c>
      <c r="D93" s="82" t="s">
        <v>1598</v>
      </c>
      <c r="E93" s="55" t="s">
        <v>1172</v>
      </c>
      <c r="F93" s="83" t="s">
        <v>1309</v>
      </c>
      <c r="G93" s="57">
        <v>91</v>
      </c>
      <c r="H93" s="57">
        <v>90</v>
      </c>
      <c r="I93" s="57">
        <f t="shared" si="3"/>
        <v>90.5</v>
      </c>
      <c r="J93" s="51" t="str">
        <f t="shared" si="2"/>
        <v>X SẮC</v>
      </c>
      <c r="K93" s="347"/>
    </row>
    <row r="94" spans="1:11" ht="20.25" customHeight="1">
      <c r="A94" s="51">
        <v>84</v>
      </c>
      <c r="B94" s="81">
        <v>1921216609</v>
      </c>
      <c r="C94" s="53" t="s">
        <v>1219</v>
      </c>
      <c r="D94" s="82" t="s">
        <v>1706</v>
      </c>
      <c r="E94" s="55" t="s">
        <v>1220</v>
      </c>
      <c r="F94" s="83" t="s">
        <v>1309</v>
      </c>
      <c r="G94" s="57">
        <v>80</v>
      </c>
      <c r="H94" s="57">
        <v>72</v>
      </c>
      <c r="I94" s="57">
        <f t="shared" si="3"/>
        <v>76</v>
      </c>
      <c r="J94" s="51" t="str">
        <f t="shared" si="2"/>
        <v>KHÁ</v>
      </c>
      <c r="K94" s="347"/>
    </row>
    <row r="95" spans="1:11" ht="20.25" customHeight="1">
      <c r="A95" s="51">
        <v>85</v>
      </c>
      <c r="B95" s="81">
        <v>1921216618</v>
      </c>
      <c r="C95" s="53" t="s">
        <v>802</v>
      </c>
      <c r="D95" s="82" t="s">
        <v>1548</v>
      </c>
      <c r="E95" s="55" t="s">
        <v>1171</v>
      </c>
      <c r="F95" s="83" t="s">
        <v>1309</v>
      </c>
      <c r="G95" s="57">
        <v>92</v>
      </c>
      <c r="H95" s="57">
        <v>92</v>
      </c>
      <c r="I95" s="57">
        <f t="shared" si="3"/>
        <v>92</v>
      </c>
      <c r="J95" s="51" t="str">
        <f t="shared" si="2"/>
        <v>X SẮC</v>
      </c>
      <c r="K95" s="347"/>
    </row>
    <row r="96" spans="1:11" ht="20.25" customHeight="1">
      <c r="A96" s="51">
        <v>86</v>
      </c>
      <c r="B96" s="81">
        <v>1921216630</v>
      </c>
      <c r="C96" s="53" t="s">
        <v>1608</v>
      </c>
      <c r="D96" s="82" t="s">
        <v>1626</v>
      </c>
      <c r="E96" s="55" t="s">
        <v>878</v>
      </c>
      <c r="F96" s="83" t="s">
        <v>1309</v>
      </c>
      <c r="G96" s="57">
        <v>80</v>
      </c>
      <c r="H96" s="57">
        <v>92</v>
      </c>
      <c r="I96" s="57">
        <f t="shared" si="3"/>
        <v>86</v>
      </c>
      <c r="J96" s="51" t="str">
        <f t="shared" si="2"/>
        <v>TỐT</v>
      </c>
      <c r="K96" s="347"/>
    </row>
    <row r="97" spans="1:11" ht="20.25" customHeight="1">
      <c r="A97" s="51">
        <v>87</v>
      </c>
      <c r="B97" s="81">
        <v>1921216631</v>
      </c>
      <c r="C97" s="53" t="s">
        <v>1281</v>
      </c>
      <c r="D97" s="82" t="s">
        <v>1623</v>
      </c>
      <c r="E97" s="55" t="s">
        <v>1047</v>
      </c>
      <c r="F97" s="83" t="s">
        <v>1309</v>
      </c>
      <c r="G97" s="57">
        <v>85</v>
      </c>
      <c r="H97" s="57">
        <v>64</v>
      </c>
      <c r="I97" s="57">
        <f t="shared" si="3"/>
        <v>74.5</v>
      </c>
      <c r="J97" s="51" t="str">
        <f t="shared" si="2"/>
        <v>KHÁ</v>
      </c>
      <c r="K97" s="347"/>
    </row>
    <row r="98" spans="1:11" ht="20.25" customHeight="1">
      <c r="A98" s="51">
        <v>88</v>
      </c>
      <c r="B98" s="81">
        <v>1921216644</v>
      </c>
      <c r="C98" s="53" t="s">
        <v>1297</v>
      </c>
      <c r="D98" s="82" t="s">
        <v>1551</v>
      </c>
      <c r="E98" s="55" t="s">
        <v>1298</v>
      </c>
      <c r="F98" s="83" t="s">
        <v>1309</v>
      </c>
      <c r="G98" s="57">
        <v>84</v>
      </c>
      <c r="H98" s="57">
        <v>66</v>
      </c>
      <c r="I98" s="57">
        <f t="shared" si="3"/>
        <v>75</v>
      </c>
      <c r="J98" s="51" t="str">
        <f t="shared" si="2"/>
        <v>KHÁ</v>
      </c>
      <c r="K98" s="347"/>
    </row>
    <row r="99" spans="1:11" ht="20.25" customHeight="1">
      <c r="A99" s="51">
        <v>89</v>
      </c>
      <c r="B99" s="81">
        <v>1921218426</v>
      </c>
      <c r="C99" s="53" t="s">
        <v>1299</v>
      </c>
      <c r="D99" s="82" t="s">
        <v>1551</v>
      </c>
      <c r="E99" s="55" t="s">
        <v>1300</v>
      </c>
      <c r="F99" s="83" t="s">
        <v>1309</v>
      </c>
      <c r="G99" s="57">
        <v>87</v>
      </c>
      <c r="H99" s="57">
        <v>76</v>
      </c>
      <c r="I99" s="57">
        <f t="shared" si="3"/>
        <v>81.5</v>
      </c>
      <c r="J99" s="51" t="str">
        <f t="shared" si="2"/>
        <v>TỐT</v>
      </c>
      <c r="K99" s="347"/>
    </row>
    <row r="100" spans="1:11" ht="20.25" customHeight="1">
      <c r="A100" s="51">
        <v>90</v>
      </c>
      <c r="B100" s="81">
        <v>1921218933</v>
      </c>
      <c r="C100" s="53" t="s">
        <v>1169</v>
      </c>
      <c r="D100" s="82" t="s">
        <v>1548</v>
      </c>
      <c r="E100" s="55" t="s">
        <v>1170</v>
      </c>
      <c r="F100" s="83" t="s">
        <v>1309</v>
      </c>
      <c r="G100" s="57">
        <v>91</v>
      </c>
      <c r="H100" s="57">
        <v>72</v>
      </c>
      <c r="I100" s="57">
        <f t="shared" si="3"/>
        <v>81.5</v>
      </c>
      <c r="J100" s="51" t="str">
        <f t="shared" si="2"/>
        <v>TỐT</v>
      </c>
      <c r="K100" s="347"/>
    </row>
    <row r="101" spans="1:11" ht="20.25" customHeight="1">
      <c r="A101" s="51">
        <v>91</v>
      </c>
      <c r="B101" s="81">
        <v>1921219343</v>
      </c>
      <c r="C101" s="53" t="s">
        <v>1177</v>
      </c>
      <c r="D101" s="82" t="s">
        <v>1606</v>
      </c>
      <c r="E101" s="55" t="s">
        <v>1178</v>
      </c>
      <c r="F101" s="83" t="s">
        <v>1309</v>
      </c>
      <c r="G101" s="57">
        <v>81</v>
      </c>
      <c r="H101" s="57">
        <v>69</v>
      </c>
      <c r="I101" s="57">
        <f t="shared" si="3"/>
        <v>75</v>
      </c>
      <c r="J101" s="51" t="str">
        <f t="shared" si="2"/>
        <v>KHÁ</v>
      </c>
      <c r="K101" s="347"/>
    </row>
    <row r="102" spans="1:11" ht="20.25" customHeight="1">
      <c r="A102" s="51">
        <v>92</v>
      </c>
      <c r="B102" s="81">
        <v>1921219836</v>
      </c>
      <c r="C102" s="53" t="s">
        <v>1619</v>
      </c>
      <c r="D102" s="82" t="s">
        <v>1729</v>
      </c>
      <c r="E102" s="55" t="s">
        <v>196</v>
      </c>
      <c r="F102" s="83" t="s">
        <v>1309</v>
      </c>
      <c r="G102" s="57">
        <v>70</v>
      </c>
      <c r="H102" s="57">
        <v>65</v>
      </c>
      <c r="I102" s="57">
        <f t="shared" si="3"/>
        <v>67.5</v>
      </c>
      <c r="J102" s="51" t="str">
        <f t="shared" si="2"/>
        <v>TB KHÁ</v>
      </c>
      <c r="K102" s="347"/>
    </row>
    <row r="103" spans="1:12" ht="20.25" customHeight="1">
      <c r="A103" s="51">
        <v>93</v>
      </c>
      <c r="B103" s="107">
        <v>1820714404</v>
      </c>
      <c r="C103" s="53" t="s">
        <v>2376</v>
      </c>
      <c r="D103" s="82" t="s">
        <v>1647</v>
      </c>
      <c r="E103" s="55" t="s">
        <v>656</v>
      </c>
      <c r="F103" s="83" t="s">
        <v>1309</v>
      </c>
      <c r="G103" s="129">
        <v>80</v>
      </c>
      <c r="H103" s="129">
        <v>75</v>
      </c>
      <c r="I103" s="57">
        <f t="shared" si="3"/>
        <v>77.5</v>
      </c>
      <c r="J103" s="51" t="str">
        <f t="shared" si="2"/>
        <v>KHÁ</v>
      </c>
      <c r="K103" s="347"/>
      <c r="L103" s="1" t="s">
        <v>2375</v>
      </c>
    </row>
    <row r="104" spans="1:11" ht="20.25" customHeight="1">
      <c r="A104" s="51">
        <v>94</v>
      </c>
      <c r="B104" s="81">
        <v>1921215114</v>
      </c>
      <c r="C104" s="53" t="s">
        <v>1159</v>
      </c>
      <c r="D104" s="82" t="s">
        <v>951</v>
      </c>
      <c r="E104" s="55" t="s">
        <v>159</v>
      </c>
      <c r="F104" s="83" t="s">
        <v>2377</v>
      </c>
      <c r="G104" s="57">
        <v>95</v>
      </c>
      <c r="H104" s="57">
        <v>90</v>
      </c>
      <c r="I104" s="57">
        <f t="shared" si="3"/>
        <v>92.5</v>
      </c>
      <c r="J104" s="51" t="str">
        <f t="shared" si="2"/>
        <v>X SẮC</v>
      </c>
      <c r="K104" s="347"/>
    </row>
    <row r="105" spans="1:11" ht="20.25" customHeight="1">
      <c r="A105" s="51">
        <v>95</v>
      </c>
      <c r="B105" s="81">
        <v>1920216593</v>
      </c>
      <c r="C105" s="53" t="s">
        <v>1923</v>
      </c>
      <c r="D105" s="82" t="s">
        <v>1679</v>
      </c>
      <c r="E105" s="55" t="s">
        <v>438</v>
      </c>
      <c r="F105" s="83" t="s">
        <v>2377</v>
      </c>
      <c r="G105" s="57">
        <v>80</v>
      </c>
      <c r="H105" s="57">
        <v>77</v>
      </c>
      <c r="I105" s="57">
        <f t="shared" si="3"/>
        <v>78.5</v>
      </c>
      <c r="J105" s="51" t="str">
        <f t="shared" si="2"/>
        <v>KHÁ</v>
      </c>
      <c r="K105" s="347"/>
    </row>
    <row r="106" spans="1:11" ht="20.25" customHeight="1">
      <c r="A106" s="51">
        <v>96</v>
      </c>
      <c r="B106" s="81">
        <v>1920518844</v>
      </c>
      <c r="C106" s="53" t="s">
        <v>1675</v>
      </c>
      <c r="D106" s="82" t="s">
        <v>1591</v>
      </c>
      <c r="E106" s="55" t="s">
        <v>1179</v>
      </c>
      <c r="F106" s="83" t="s">
        <v>2377</v>
      </c>
      <c r="G106" s="57">
        <v>80</v>
      </c>
      <c r="H106" s="57">
        <v>80</v>
      </c>
      <c r="I106" s="57">
        <f t="shared" si="3"/>
        <v>80</v>
      </c>
      <c r="J106" s="51" t="str">
        <f t="shared" si="2"/>
        <v>TỐT</v>
      </c>
      <c r="K106" s="347"/>
    </row>
    <row r="107" spans="1:11" ht="20.25" customHeight="1">
      <c r="A107" s="51">
        <v>97</v>
      </c>
      <c r="B107" s="81">
        <v>1921210761</v>
      </c>
      <c r="C107" s="53" t="s">
        <v>2374</v>
      </c>
      <c r="D107" s="82" t="s">
        <v>1667</v>
      </c>
      <c r="E107" s="55" t="s">
        <v>681</v>
      </c>
      <c r="F107" s="83" t="s">
        <v>2377</v>
      </c>
      <c r="G107" s="57">
        <v>70</v>
      </c>
      <c r="H107" s="57">
        <v>85</v>
      </c>
      <c r="I107" s="57">
        <f t="shared" si="3"/>
        <v>77.5</v>
      </c>
      <c r="J107" s="51" t="str">
        <f t="shared" si="2"/>
        <v>KHÁ</v>
      </c>
      <c r="K107" s="347"/>
    </row>
    <row r="108" spans="1:11" ht="20.25" customHeight="1">
      <c r="A108" s="51">
        <v>98</v>
      </c>
      <c r="B108" s="81">
        <v>1920218046</v>
      </c>
      <c r="C108" s="53" t="s">
        <v>1180</v>
      </c>
      <c r="D108" s="82" t="s">
        <v>1562</v>
      </c>
      <c r="E108" s="55" t="s">
        <v>1181</v>
      </c>
      <c r="F108" s="83" t="s">
        <v>2377</v>
      </c>
      <c r="G108" s="57">
        <v>98</v>
      </c>
      <c r="H108" s="57">
        <v>93</v>
      </c>
      <c r="I108" s="57">
        <f t="shared" si="3"/>
        <v>95.5</v>
      </c>
      <c r="J108" s="51" t="str">
        <f t="shared" si="2"/>
        <v>X SẮC</v>
      </c>
      <c r="K108" s="347"/>
    </row>
    <row r="109" spans="1:11" ht="20.25" customHeight="1">
      <c r="A109" s="51">
        <v>99</v>
      </c>
      <c r="B109" s="81">
        <v>1921215095</v>
      </c>
      <c r="C109" s="53" t="s">
        <v>1185</v>
      </c>
      <c r="D109" s="82" t="s">
        <v>1547</v>
      </c>
      <c r="E109" s="55" t="s">
        <v>215</v>
      </c>
      <c r="F109" s="83" t="s">
        <v>2377</v>
      </c>
      <c r="G109" s="57">
        <v>82</v>
      </c>
      <c r="H109" s="57">
        <v>80</v>
      </c>
      <c r="I109" s="57">
        <f t="shared" si="3"/>
        <v>81</v>
      </c>
      <c r="J109" s="51" t="str">
        <f t="shared" si="2"/>
        <v>TỐT</v>
      </c>
      <c r="K109" s="347"/>
    </row>
    <row r="110" spans="1:11" ht="20.25" customHeight="1">
      <c r="A110" s="51">
        <v>100</v>
      </c>
      <c r="B110" s="81">
        <v>1920215046</v>
      </c>
      <c r="C110" s="53" t="s">
        <v>1196</v>
      </c>
      <c r="D110" s="82" t="s">
        <v>1563</v>
      </c>
      <c r="E110" s="55" t="s">
        <v>1197</v>
      </c>
      <c r="F110" s="83" t="s">
        <v>2377</v>
      </c>
      <c r="G110" s="57">
        <v>81</v>
      </c>
      <c r="H110" s="57">
        <v>82</v>
      </c>
      <c r="I110" s="57">
        <f t="shared" si="3"/>
        <v>81.5</v>
      </c>
      <c r="J110" s="51" t="str">
        <f t="shared" si="2"/>
        <v>TỐT</v>
      </c>
      <c r="K110" s="347"/>
    </row>
    <row r="111" spans="1:11" ht="18">
      <c r="A111" s="51">
        <v>101</v>
      </c>
      <c r="B111" s="107">
        <v>1921215047</v>
      </c>
      <c r="C111" s="53" t="s">
        <v>1638</v>
      </c>
      <c r="D111" s="82" t="s">
        <v>1639</v>
      </c>
      <c r="E111" s="55" t="s">
        <v>840</v>
      </c>
      <c r="F111" s="83" t="s">
        <v>2377</v>
      </c>
      <c r="G111" s="57">
        <v>0</v>
      </c>
      <c r="H111" s="57">
        <v>0</v>
      </c>
      <c r="I111" s="57">
        <f t="shared" si="3"/>
        <v>0</v>
      </c>
      <c r="J111" s="51" t="str">
        <f t="shared" si="2"/>
        <v>KÉM</v>
      </c>
      <c r="K111" s="348" t="s">
        <v>2492</v>
      </c>
    </row>
    <row r="112" spans="1:11" ht="20.25" customHeight="1">
      <c r="A112" s="51">
        <v>102</v>
      </c>
      <c r="B112" s="81">
        <v>1921215239</v>
      </c>
      <c r="C112" s="53" t="s">
        <v>1200</v>
      </c>
      <c r="D112" s="82" t="s">
        <v>1201</v>
      </c>
      <c r="E112" s="55" t="s">
        <v>566</v>
      </c>
      <c r="F112" s="83" t="s">
        <v>2377</v>
      </c>
      <c r="G112" s="57">
        <v>85</v>
      </c>
      <c r="H112" s="57">
        <v>80</v>
      </c>
      <c r="I112" s="57">
        <f t="shared" si="3"/>
        <v>82.5</v>
      </c>
      <c r="J112" s="51" t="str">
        <f t="shared" si="2"/>
        <v>TỐT</v>
      </c>
      <c r="K112" s="347"/>
    </row>
    <row r="113" spans="1:11" ht="20.25" customHeight="1">
      <c r="A113" s="51">
        <v>103</v>
      </c>
      <c r="B113" s="81">
        <v>1921216641</v>
      </c>
      <c r="C113" s="53" t="s">
        <v>1222</v>
      </c>
      <c r="D113" s="82" t="s">
        <v>1592</v>
      </c>
      <c r="E113" s="55" t="s">
        <v>1223</v>
      </c>
      <c r="F113" s="83" t="s">
        <v>2377</v>
      </c>
      <c r="G113" s="57">
        <v>85</v>
      </c>
      <c r="H113" s="57">
        <v>80</v>
      </c>
      <c r="I113" s="57">
        <f t="shared" si="3"/>
        <v>82.5</v>
      </c>
      <c r="J113" s="51" t="str">
        <f t="shared" si="2"/>
        <v>TỐT</v>
      </c>
      <c r="K113" s="347"/>
    </row>
    <row r="114" spans="1:11" ht="20.25" customHeight="1">
      <c r="A114" s="51">
        <v>104</v>
      </c>
      <c r="B114" s="81">
        <v>1920218880</v>
      </c>
      <c r="C114" s="53" t="s">
        <v>1227</v>
      </c>
      <c r="D114" s="82" t="s">
        <v>1581</v>
      </c>
      <c r="E114" s="55" t="s">
        <v>1228</v>
      </c>
      <c r="F114" s="83" t="s">
        <v>2377</v>
      </c>
      <c r="G114" s="57">
        <v>85</v>
      </c>
      <c r="H114" s="57">
        <v>80</v>
      </c>
      <c r="I114" s="57">
        <f t="shared" si="3"/>
        <v>82.5</v>
      </c>
      <c r="J114" s="51" t="str">
        <f t="shared" si="2"/>
        <v>TỐT</v>
      </c>
      <c r="K114" s="347"/>
    </row>
    <row r="115" spans="1:11" ht="20.25" customHeight="1">
      <c r="A115" s="51">
        <v>105</v>
      </c>
      <c r="B115" s="81">
        <v>1921216589</v>
      </c>
      <c r="C115" s="53" t="s">
        <v>1229</v>
      </c>
      <c r="D115" s="82" t="s">
        <v>1615</v>
      </c>
      <c r="E115" s="55" t="s">
        <v>1230</v>
      </c>
      <c r="F115" s="83" t="s">
        <v>2377</v>
      </c>
      <c r="G115" s="57">
        <v>76</v>
      </c>
      <c r="H115" s="57">
        <v>72</v>
      </c>
      <c r="I115" s="57">
        <f t="shared" si="3"/>
        <v>74</v>
      </c>
      <c r="J115" s="51" t="str">
        <f t="shared" si="2"/>
        <v>KHÁ</v>
      </c>
      <c r="K115" s="347"/>
    </row>
    <row r="116" spans="1:11" ht="20.25" customHeight="1">
      <c r="A116" s="51">
        <v>106</v>
      </c>
      <c r="B116" s="81">
        <v>1920215065</v>
      </c>
      <c r="C116" s="53" t="s">
        <v>1783</v>
      </c>
      <c r="D116" s="82" t="s">
        <v>1234</v>
      </c>
      <c r="E116" s="55" t="s">
        <v>1235</v>
      </c>
      <c r="F116" s="83" t="s">
        <v>2377</v>
      </c>
      <c r="G116" s="57">
        <v>85</v>
      </c>
      <c r="H116" s="57">
        <v>80</v>
      </c>
      <c r="I116" s="57">
        <f t="shared" si="3"/>
        <v>82.5</v>
      </c>
      <c r="J116" s="51" t="str">
        <f t="shared" si="2"/>
        <v>TỐT</v>
      </c>
      <c r="K116" s="347"/>
    </row>
    <row r="117" spans="1:11" ht="20.25" customHeight="1">
      <c r="A117" s="51">
        <v>107</v>
      </c>
      <c r="B117" s="81">
        <v>1920215057</v>
      </c>
      <c r="C117" s="53" t="s">
        <v>1239</v>
      </c>
      <c r="D117" s="82" t="s">
        <v>1517</v>
      </c>
      <c r="E117" s="55" t="s">
        <v>1228</v>
      </c>
      <c r="F117" s="83" t="s">
        <v>2377</v>
      </c>
      <c r="G117" s="57">
        <v>80</v>
      </c>
      <c r="H117" s="57">
        <v>77</v>
      </c>
      <c r="I117" s="57">
        <f t="shared" si="3"/>
        <v>78.5</v>
      </c>
      <c r="J117" s="51" t="str">
        <f t="shared" si="2"/>
        <v>KHÁ</v>
      </c>
      <c r="K117" s="347"/>
    </row>
    <row r="118" spans="1:11" ht="20.25" customHeight="1">
      <c r="A118" s="51">
        <v>108</v>
      </c>
      <c r="B118" s="81">
        <v>1921216575</v>
      </c>
      <c r="C118" s="53" t="s">
        <v>1757</v>
      </c>
      <c r="D118" s="82" t="s">
        <v>1558</v>
      </c>
      <c r="E118" s="55" t="s">
        <v>1072</v>
      </c>
      <c r="F118" s="83" t="s">
        <v>2377</v>
      </c>
      <c r="G118" s="57">
        <v>83</v>
      </c>
      <c r="H118" s="57">
        <v>80</v>
      </c>
      <c r="I118" s="57">
        <f t="shared" si="3"/>
        <v>81.5</v>
      </c>
      <c r="J118" s="51" t="str">
        <f t="shared" si="2"/>
        <v>TỐT</v>
      </c>
      <c r="K118" s="347"/>
    </row>
    <row r="119" spans="1:11" ht="20.25" customHeight="1">
      <c r="A119" s="51">
        <v>109</v>
      </c>
      <c r="B119" s="81">
        <v>1921715726</v>
      </c>
      <c r="C119" s="53" t="s">
        <v>1250</v>
      </c>
      <c r="D119" s="82" t="s">
        <v>1877</v>
      </c>
      <c r="E119" s="55" t="s">
        <v>1149</v>
      </c>
      <c r="F119" s="83" t="s">
        <v>2377</v>
      </c>
      <c r="G119" s="57">
        <v>85</v>
      </c>
      <c r="H119" s="57">
        <v>80</v>
      </c>
      <c r="I119" s="57">
        <f t="shared" si="3"/>
        <v>82.5</v>
      </c>
      <c r="J119" s="51" t="str">
        <f t="shared" si="2"/>
        <v>TỐT</v>
      </c>
      <c r="K119" s="347"/>
    </row>
    <row r="120" spans="1:12" ht="20.25" customHeight="1">
      <c r="A120" s="51">
        <v>110</v>
      </c>
      <c r="B120" s="81">
        <v>1921146132</v>
      </c>
      <c r="C120" s="53" t="s">
        <v>1050</v>
      </c>
      <c r="D120" s="82" t="s">
        <v>1539</v>
      </c>
      <c r="E120" s="55" t="s">
        <v>1051</v>
      </c>
      <c r="F120" s="83" t="s">
        <v>2377</v>
      </c>
      <c r="G120" s="57">
        <v>85</v>
      </c>
      <c r="H120" s="57">
        <v>80</v>
      </c>
      <c r="I120" s="57">
        <f t="shared" si="3"/>
        <v>82.5</v>
      </c>
      <c r="J120" s="51" t="str">
        <f t="shared" si="2"/>
        <v>TỐT</v>
      </c>
      <c r="K120" s="347"/>
      <c r="L120" s="1" t="s">
        <v>2378</v>
      </c>
    </row>
    <row r="121" spans="1:11" ht="20.25" customHeight="1">
      <c r="A121" s="51">
        <v>111</v>
      </c>
      <c r="B121" s="81">
        <v>1921216626</v>
      </c>
      <c r="C121" s="53" t="s">
        <v>1254</v>
      </c>
      <c r="D121" s="82" t="s">
        <v>1556</v>
      </c>
      <c r="E121" s="55" t="s">
        <v>1255</v>
      </c>
      <c r="F121" s="83" t="s">
        <v>2377</v>
      </c>
      <c r="G121" s="57">
        <v>95</v>
      </c>
      <c r="H121" s="57">
        <v>90</v>
      </c>
      <c r="I121" s="57">
        <f t="shared" si="3"/>
        <v>92.5</v>
      </c>
      <c r="J121" s="51" t="str">
        <f t="shared" si="2"/>
        <v>X SẮC</v>
      </c>
      <c r="K121" s="347"/>
    </row>
    <row r="122" spans="1:12" ht="20.25" customHeight="1">
      <c r="A122" s="51">
        <v>112</v>
      </c>
      <c r="B122" s="81">
        <v>1921215194</v>
      </c>
      <c r="C122" s="53" t="s">
        <v>913</v>
      </c>
      <c r="D122" s="82" t="s">
        <v>1580</v>
      </c>
      <c r="E122" s="55" t="s">
        <v>1257</v>
      </c>
      <c r="F122" s="83" t="s">
        <v>2377</v>
      </c>
      <c r="G122" s="57">
        <v>0</v>
      </c>
      <c r="H122" s="57">
        <v>0</v>
      </c>
      <c r="I122" s="57">
        <f t="shared" si="3"/>
        <v>0</v>
      </c>
      <c r="J122" s="51" t="str">
        <f t="shared" si="2"/>
        <v>KÉM</v>
      </c>
      <c r="K122" s="347" t="s">
        <v>2365</v>
      </c>
      <c r="L122" s="1" t="s">
        <v>2592</v>
      </c>
    </row>
    <row r="123" spans="1:11" ht="20.25" customHeight="1">
      <c r="A123" s="51">
        <v>113</v>
      </c>
      <c r="B123" s="81">
        <v>1921219682</v>
      </c>
      <c r="C123" s="53" t="s">
        <v>825</v>
      </c>
      <c r="D123" s="82" t="s">
        <v>1266</v>
      </c>
      <c r="E123" s="55" t="s">
        <v>361</v>
      </c>
      <c r="F123" s="83" t="s">
        <v>2377</v>
      </c>
      <c r="G123" s="57">
        <v>75</v>
      </c>
      <c r="H123" s="57">
        <v>77</v>
      </c>
      <c r="I123" s="57">
        <f t="shared" si="3"/>
        <v>76</v>
      </c>
      <c r="J123" s="51" t="str">
        <f t="shared" si="2"/>
        <v>KHÁ</v>
      </c>
      <c r="K123" s="347"/>
    </row>
    <row r="124" spans="1:11" ht="20.25" customHeight="1">
      <c r="A124" s="51">
        <v>114</v>
      </c>
      <c r="B124" s="81">
        <v>1920225281</v>
      </c>
      <c r="C124" s="53" t="s">
        <v>1935</v>
      </c>
      <c r="D124" s="82" t="s">
        <v>1610</v>
      </c>
      <c r="E124" s="55"/>
      <c r="F124" s="83" t="s">
        <v>1310</v>
      </c>
      <c r="G124" s="57">
        <v>80</v>
      </c>
      <c r="H124" s="57">
        <v>80</v>
      </c>
      <c r="I124" s="57">
        <f t="shared" si="3"/>
        <v>80</v>
      </c>
      <c r="J124" s="51" t="str">
        <f t="shared" si="2"/>
        <v>TỐT</v>
      </c>
      <c r="K124" s="347"/>
    </row>
    <row r="125" spans="1:11" ht="20.25" customHeight="1">
      <c r="A125" s="51">
        <v>115</v>
      </c>
      <c r="B125" s="81">
        <v>1921215062</v>
      </c>
      <c r="C125" s="53" t="s">
        <v>783</v>
      </c>
      <c r="D125" s="82" t="s">
        <v>1549</v>
      </c>
      <c r="E125" s="55" t="s">
        <v>1284</v>
      </c>
      <c r="F125" s="83" t="s">
        <v>2377</v>
      </c>
      <c r="G125" s="57">
        <v>76</v>
      </c>
      <c r="H125" s="57">
        <v>77</v>
      </c>
      <c r="I125" s="57">
        <f t="shared" si="3"/>
        <v>76.5</v>
      </c>
      <c r="J125" s="51" t="str">
        <f t="shared" si="2"/>
        <v>KHÁ</v>
      </c>
      <c r="K125" s="347"/>
    </row>
    <row r="126" spans="1:11" ht="20.25" customHeight="1">
      <c r="A126" s="51">
        <v>116</v>
      </c>
      <c r="B126" s="81">
        <v>1920216643</v>
      </c>
      <c r="C126" s="53" t="s">
        <v>1291</v>
      </c>
      <c r="D126" s="82" t="s">
        <v>762</v>
      </c>
      <c r="E126" s="55" t="s">
        <v>765</v>
      </c>
      <c r="F126" s="83" t="s">
        <v>2377</v>
      </c>
      <c r="G126" s="57">
        <v>81</v>
      </c>
      <c r="H126" s="57">
        <v>80</v>
      </c>
      <c r="I126" s="57">
        <f t="shared" si="3"/>
        <v>80.5</v>
      </c>
      <c r="J126" s="51" t="str">
        <f t="shared" si="2"/>
        <v>TỐT</v>
      </c>
      <c r="K126" s="347"/>
    </row>
    <row r="127" spans="1:11" ht="24.75" customHeight="1">
      <c r="A127" s="58">
        <v>117</v>
      </c>
      <c r="B127" s="86">
        <v>1920215128</v>
      </c>
      <c r="C127" s="60" t="s">
        <v>1295</v>
      </c>
      <c r="D127" s="61" t="s">
        <v>1665</v>
      </c>
      <c r="E127" s="62" t="s">
        <v>839</v>
      </c>
      <c r="F127" s="88" t="s">
        <v>2377</v>
      </c>
      <c r="G127" s="64">
        <v>81</v>
      </c>
      <c r="H127" s="64">
        <v>83</v>
      </c>
      <c r="I127" s="64">
        <f t="shared" si="3"/>
        <v>82</v>
      </c>
      <c r="J127" s="58" t="str">
        <f t="shared" si="2"/>
        <v>TỐT</v>
      </c>
      <c r="K127" s="349"/>
    </row>
    <row r="128" spans="1:12" ht="11.25" customHeight="1">
      <c r="A128" s="36"/>
      <c r="B128" s="37"/>
      <c r="C128" s="37"/>
      <c r="D128" s="37"/>
      <c r="E128" s="37"/>
      <c r="F128" s="37"/>
      <c r="G128" s="38"/>
      <c r="H128" s="38"/>
      <c r="I128" s="38"/>
      <c r="J128" s="36"/>
      <c r="K128" s="38"/>
      <c r="L128" s="38"/>
    </row>
    <row r="129" spans="1:11" ht="16.5">
      <c r="A129" s="36"/>
      <c r="B129" s="36"/>
      <c r="C129" s="38"/>
      <c r="D129" s="38"/>
      <c r="E129" s="38"/>
      <c r="F129" s="38"/>
      <c r="H129" s="323" t="s">
        <v>2448</v>
      </c>
      <c r="I129" s="324"/>
      <c r="J129" s="325"/>
      <c r="K129" s="260"/>
    </row>
    <row r="130" spans="1:10" ht="16.5">
      <c r="A130" s="36"/>
      <c r="B130" s="36"/>
      <c r="C130" s="38"/>
      <c r="D130" s="38"/>
      <c r="E130" s="38"/>
      <c r="F130" s="38"/>
      <c r="H130" s="35" t="s">
        <v>738</v>
      </c>
      <c r="I130" s="34" t="s">
        <v>739</v>
      </c>
      <c r="J130" s="34" t="s">
        <v>1500</v>
      </c>
    </row>
    <row r="131" spans="1:10" ht="21" customHeight="1">
      <c r="A131" s="36"/>
      <c r="B131" s="70" t="s">
        <v>751</v>
      </c>
      <c r="C131" s="38"/>
      <c r="D131" s="38"/>
      <c r="E131" s="38"/>
      <c r="F131" s="38"/>
      <c r="H131" s="35" t="s">
        <v>172</v>
      </c>
      <c r="I131" s="75">
        <f>COUNTIF($J$11:$J$127,H131)</f>
        <v>21</v>
      </c>
      <c r="J131" s="74">
        <f aca="true" t="shared" si="4" ref="J131:J138">I131/$I$138</f>
        <v>0.1794871794871795</v>
      </c>
    </row>
    <row r="132" spans="1:10" ht="15.75" customHeight="1">
      <c r="A132" s="36"/>
      <c r="B132" s="36"/>
      <c r="C132" s="38"/>
      <c r="D132" s="38"/>
      <c r="E132" s="38"/>
      <c r="F132" s="38"/>
      <c r="H132" s="35" t="s">
        <v>173</v>
      </c>
      <c r="I132" s="75">
        <f aca="true" t="shared" si="5" ref="I132:I137">COUNTIF($J$11:$J$127,H132)</f>
        <v>62</v>
      </c>
      <c r="J132" s="74">
        <f t="shared" si="4"/>
        <v>0.5299145299145299</v>
      </c>
    </row>
    <row r="133" spans="1:10" ht="15.75" customHeight="1">
      <c r="A133" s="36"/>
      <c r="B133" s="36"/>
      <c r="C133" s="38"/>
      <c r="D133" s="38"/>
      <c r="E133" s="38"/>
      <c r="F133" s="38"/>
      <c r="H133" s="35" t="s">
        <v>740</v>
      </c>
      <c r="I133" s="75">
        <f t="shared" si="5"/>
        <v>21</v>
      </c>
      <c r="J133" s="74">
        <f t="shared" si="4"/>
        <v>0.1794871794871795</v>
      </c>
    </row>
    <row r="134" spans="1:10" ht="15.75" customHeight="1">
      <c r="A134" s="36"/>
      <c r="B134" s="36"/>
      <c r="C134" s="38"/>
      <c r="D134" s="38"/>
      <c r="E134" s="38"/>
      <c r="F134" s="38"/>
      <c r="H134" s="35" t="s">
        <v>741</v>
      </c>
      <c r="I134" s="75">
        <f t="shared" si="5"/>
        <v>2</v>
      </c>
      <c r="J134" s="74">
        <f t="shared" si="4"/>
        <v>0.017094017094017096</v>
      </c>
    </row>
    <row r="135" spans="1:10" ht="15.75" customHeight="1">
      <c r="A135" s="36"/>
      <c r="B135" s="36"/>
      <c r="C135" s="38"/>
      <c r="D135" s="38"/>
      <c r="E135" s="38"/>
      <c r="F135" s="38"/>
      <c r="H135" s="35" t="s">
        <v>742</v>
      </c>
      <c r="I135" s="75">
        <f t="shared" si="5"/>
        <v>0</v>
      </c>
      <c r="J135" s="74">
        <f t="shared" si="4"/>
        <v>0</v>
      </c>
    </row>
    <row r="136" spans="1:10" ht="15.75" customHeight="1">
      <c r="A136" s="36"/>
      <c r="B136" s="36"/>
      <c r="C136" s="38"/>
      <c r="D136" s="38"/>
      <c r="E136" s="38"/>
      <c r="F136" s="38"/>
      <c r="H136" s="35" t="s">
        <v>1939</v>
      </c>
      <c r="I136" s="75">
        <f t="shared" si="5"/>
        <v>3</v>
      </c>
      <c r="J136" s="74">
        <f t="shared" si="4"/>
        <v>0.02564102564102564</v>
      </c>
    </row>
    <row r="137" spans="1:10" ht="21" customHeight="1">
      <c r="A137" s="36"/>
      <c r="B137" s="70" t="s">
        <v>745</v>
      </c>
      <c r="C137" s="38"/>
      <c r="D137" s="38"/>
      <c r="E137" s="38"/>
      <c r="F137" s="38"/>
      <c r="H137" s="35" t="s">
        <v>743</v>
      </c>
      <c r="I137" s="75">
        <f t="shared" si="5"/>
        <v>8</v>
      </c>
      <c r="J137" s="74">
        <f t="shared" si="4"/>
        <v>0.06837606837606838</v>
      </c>
    </row>
    <row r="138" spans="1:10" ht="15.75" customHeight="1">
      <c r="A138" s="36"/>
      <c r="B138" s="36"/>
      <c r="C138" s="38"/>
      <c r="D138" s="38"/>
      <c r="E138" s="38"/>
      <c r="F138" s="38"/>
      <c r="H138" s="35" t="s">
        <v>744</v>
      </c>
      <c r="I138" s="75">
        <f>SUM(I131:I137)</f>
        <v>117</v>
      </c>
      <c r="J138" s="74">
        <f t="shared" si="4"/>
        <v>1</v>
      </c>
    </row>
    <row r="139" spans="2:12" s="3" customFormat="1" ht="11.25" customHeight="1">
      <c r="B139" s="1"/>
      <c r="F139" s="40"/>
      <c r="G139" s="40"/>
      <c r="H139" s="40"/>
      <c r="I139" s="40"/>
      <c r="J139" s="20"/>
      <c r="K139" s="40"/>
      <c r="L139" s="40"/>
    </row>
    <row r="140" spans="6:12" s="65" customFormat="1" ht="21" customHeight="1">
      <c r="F140" s="326" t="str">
        <f ca="1">"Đà Nẵng, ngày"&amp;" "&amp;DAY(TODAY())&amp;" "&amp;"tháng"&amp;" "&amp;MONTH(TODAY())&amp;" "&amp;"năm"&amp;" "&amp;YEAR(TODAY())</f>
        <v>Đà Nẵng, ngày 21 tháng 8 năm 2015</v>
      </c>
      <c r="G140" s="326"/>
      <c r="H140" s="326"/>
      <c r="I140" s="326"/>
      <c r="J140" s="326"/>
      <c r="K140" s="326"/>
      <c r="L140" s="106"/>
    </row>
    <row r="141" spans="1:12" s="68" customFormat="1" ht="21" customHeight="1">
      <c r="A141" s="66" t="s">
        <v>2437</v>
      </c>
      <c r="B141" s="66"/>
      <c r="C141" s="66"/>
      <c r="D141" s="66"/>
      <c r="E141" s="66"/>
      <c r="F141" s="66"/>
      <c r="G141" s="66"/>
      <c r="H141" s="66"/>
      <c r="I141" s="66"/>
      <c r="J141" s="245"/>
      <c r="K141" s="67"/>
      <c r="L141" s="67"/>
    </row>
    <row r="144" spans="1:12" ht="16.5">
      <c r="A144" s="69"/>
      <c r="B144" s="69"/>
      <c r="C144" s="69"/>
      <c r="K144" s="39"/>
      <c r="L144" s="39"/>
    </row>
    <row r="146" ht="16.5">
      <c r="A146" s="3" t="s">
        <v>1981</v>
      </c>
    </row>
    <row r="151" spans="1:13" ht="20.25" customHeight="1">
      <c r="A151" s="42">
        <v>1</v>
      </c>
      <c r="B151" s="78">
        <v>161325865</v>
      </c>
      <c r="C151" s="44" t="s">
        <v>1659</v>
      </c>
      <c r="D151" s="79" t="s">
        <v>1531</v>
      </c>
      <c r="E151" s="46" t="s">
        <v>1277</v>
      </c>
      <c r="F151" s="80" t="s">
        <v>1307</v>
      </c>
      <c r="G151" s="48">
        <v>88</v>
      </c>
      <c r="H151" s="48"/>
      <c r="I151" s="48"/>
      <c r="J151" s="42" t="str">
        <f aca="true" t="shared" si="6" ref="J151:J156">IF(G151&gt;=90,"X SẮC",IF(G151&gt;=80,"TỐT",IF(G151&gt;=70,"KHÁ",IF(G151&gt;=60,"TB KHÁ",IF(G151&gt;=50,"T. BÌNH",IF(G151&gt;=30,"YẾU","KÉM"))))))</f>
        <v>TỐT</v>
      </c>
      <c r="K151" s="29"/>
      <c r="M151" s="1" t="s">
        <v>2491</v>
      </c>
    </row>
    <row r="152" spans="1:12" ht="20.25" customHeight="1">
      <c r="A152" s="51">
        <v>19</v>
      </c>
      <c r="B152" s="81">
        <v>1920534989</v>
      </c>
      <c r="C152" s="53" t="s">
        <v>1687</v>
      </c>
      <c r="D152" s="82" t="s">
        <v>1204</v>
      </c>
      <c r="E152" s="55" t="s">
        <v>1205</v>
      </c>
      <c r="F152" s="83" t="s">
        <v>1308</v>
      </c>
      <c r="G152" s="57">
        <v>71</v>
      </c>
      <c r="H152" s="57">
        <v>0</v>
      </c>
      <c r="I152" s="57"/>
      <c r="J152" s="51" t="str">
        <f t="shared" si="6"/>
        <v>KHÁ</v>
      </c>
      <c r="K152" s="31"/>
      <c r="L152" s="1" t="s">
        <v>2493</v>
      </c>
    </row>
    <row r="153" spans="1:12" ht="20.25" customHeight="1">
      <c r="A153" s="51">
        <v>25</v>
      </c>
      <c r="B153" s="81">
        <v>1921215111</v>
      </c>
      <c r="C153" s="53" t="s">
        <v>1165</v>
      </c>
      <c r="D153" s="82" t="s">
        <v>1522</v>
      </c>
      <c r="E153" s="55" t="s">
        <v>994</v>
      </c>
      <c r="F153" s="83" t="s">
        <v>1308</v>
      </c>
      <c r="G153" s="57">
        <v>70</v>
      </c>
      <c r="H153" s="57">
        <v>0</v>
      </c>
      <c r="I153" s="57"/>
      <c r="J153" s="51" t="str">
        <f t="shared" si="6"/>
        <v>KHÁ</v>
      </c>
      <c r="K153" s="31"/>
      <c r="L153" s="1" t="s">
        <v>2494</v>
      </c>
    </row>
    <row r="154" spans="1:12" ht="20.25" customHeight="1">
      <c r="A154" s="51">
        <v>2</v>
      </c>
      <c r="B154" s="81">
        <v>1921216621</v>
      </c>
      <c r="C154" s="53" t="s">
        <v>1160</v>
      </c>
      <c r="D154" s="82" t="s">
        <v>1161</v>
      </c>
      <c r="E154" s="55" t="s">
        <v>1162</v>
      </c>
      <c r="F154" s="83" t="s">
        <v>2377</v>
      </c>
      <c r="G154" s="57">
        <v>90</v>
      </c>
      <c r="H154" s="57" t="e">
        <v>#N/A</v>
      </c>
      <c r="I154" s="57"/>
      <c r="J154" s="51" t="str">
        <f t="shared" si="6"/>
        <v>X SẮC</v>
      </c>
      <c r="K154" s="31"/>
      <c r="L154" s="1" t="s">
        <v>2495</v>
      </c>
    </row>
    <row r="155" spans="1:12" ht="20.25" customHeight="1">
      <c r="A155" s="51">
        <v>3</v>
      </c>
      <c r="B155" s="81">
        <v>1921225251</v>
      </c>
      <c r="C155" s="53" t="s">
        <v>1007</v>
      </c>
      <c r="D155" s="82" t="s">
        <v>1164</v>
      </c>
      <c r="E155" s="55" t="s">
        <v>1066</v>
      </c>
      <c r="F155" s="83" t="s">
        <v>2377</v>
      </c>
      <c r="G155" s="57">
        <v>82</v>
      </c>
      <c r="H155" s="57" t="e">
        <v>#N/A</v>
      </c>
      <c r="I155" s="57"/>
      <c r="J155" s="51" t="str">
        <f t="shared" si="6"/>
        <v>TỐT</v>
      </c>
      <c r="K155" s="31"/>
      <c r="L155" s="1" t="s">
        <v>2496</v>
      </c>
    </row>
    <row r="156" spans="1:12" ht="20.25" customHeight="1">
      <c r="A156" s="51">
        <v>8</v>
      </c>
      <c r="B156" s="81">
        <v>1921216592</v>
      </c>
      <c r="C156" s="53" t="s">
        <v>1184</v>
      </c>
      <c r="D156" s="82" t="s">
        <v>1534</v>
      </c>
      <c r="E156" s="55" t="s">
        <v>1181</v>
      </c>
      <c r="F156" s="83" t="s">
        <v>2377</v>
      </c>
      <c r="G156" s="57">
        <v>75</v>
      </c>
      <c r="H156" s="57" t="e">
        <v>#N/A</v>
      </c>
      <c r="I156" s="57"/>
      <c r="J156" s="51" t="str">
        <f t="shared" si="6"/>
        <v>KHÁ</v>
      </c>
      <c r="K156" s="31"/>
      <c r="L156" s="1" t="s">
        <v>2497</v>
      </c>
    </row>
    <row r="157" spans="1:12" ht="20.25" customHeight="1">
      <c r="A157" s="51">
        <v>9</v>
      </c>
      <c r="B157" s="81">
        <v>1920216606</v>
      </c>
      <c r="C157" s="53" t="s">
        <v>1293</v>
      </c>
      <c r="D157" s="82" t="s">
        <v>762</v>
      </c>
      <c r="E157" s="55" t="s">
        <v>1294</v>
      </c>
      <c r="F157" s="83" t="s">
        <v>1309</v>
      </c>
      <c r="G157" s="57">
        <v>87</v>
      </c>
      <c r="H157" s="57">
        <v>0</v>
      </c>
      <c r="I157" s="57"/>
      <c r="J157" s="51" t="str">
        <f>IF(G157&gt;=90,"X SẮC",IF(G157&gt;=80,"TỐT",IF(G157&gt;=70,"KHÁ",IF(G157&gt;=60,"TB KHÁ",IF(G157&gt;=50,"T. BÌNH",IF(G157&gt;=30,"YẾU","KÉM"))))))</f>
        <v>TỐT</v>
      </c>
      <c r="K157" s="31"/>
      <c r="L157" s="1" t="s">
        <v>2517</v>
      </c>
    </row>
  </sheetData>
  <sheetProtection/>
  <mergeCells count="13">
    <mergeCell ref="L6:N6"/>
    <mergeCell ref="A7:K7"/>
    <mergeCell ref="A8:K8"/>
    <mergeCell ref="A9:K9"/>
    <mergeCell ref="H129:J129"/>
    <mergeCell ref="F140:K140"/>
    <mergeCell ref="C10:D10"/>
    <mergeCell ref="E2:K2"/>
    <mergeCell ref="E3:K3"/>
    <mergeCell ref="A5:K5"/>
    <mergeCell ref="A6:K6"/>
    <mergeCell ref="A2:D2"/>
    <mergeCell ref="A3:D3"/>
  </mergeCells>
  <conditionalFormatting sqref="G151:I157 G11:I127">
    <cfRule type="cellIs" priority="25" dxfId="0" operator="equal" stopIfTrue="1">
      <formula>0</formula>
    </cfRule>
  </conditionalFormatting>
  <printOptions/>
  <pageMargins left="0.5" right="0.15748031496062992" top="0.2755905511811024" bottom="0.35433070866141736" header="0.2362204724409449" footer="0.2362204724409449"/>
  <pageSetup horizontalDpi="600" verticalDpi="600" orientation="portrait" paperSize="9" r:id="rId4"/>
  <rowBreaks count="1" manualBreakCount="1">
    <brk id="149" max="255" man="1"/>
  </rowBreaks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73"/>
  <sheetViews>
    <sheetView workbookViewId="0" topLeftCell="A43">
      <selection activeCell="L62" sqref="L62"/>
    </sheetView>
  </sheetViews>
  <sheetFormatPr defaultColWidth="9.140625" defaultRowHeight="12.75"/>
  <cols>
    <col min="1" max="1" width="3.8515625" style="1" customWidth="1"/>
    <col min="2" max="2" width="10.7109375" style="1" customWidth="1"/>
    <col min="3" max="3" width="17.8515625" style="1" customWidth="1"/>
    <col min="4" max="4" width="7.00390625" style="1" customWidth="1"/>
    <col min="5" max="5" width="10.00390625" style="1" customWidth="1"/>
    <col min="6" max="6" width="11.421875" style="1" customWidth="1"/>
    <col min="7" max="9" width="7.28125" style="1" customWidth="1"/>
    <col min="10" max="10" width="7.28125" style="241" customWidth="1"/>
    <col min="11" max="11" width="7.28125" style="1" customWidth="1"/>
    <col min="12" max="12" width="8.57421875" style="1" customWidth="1"/>
    <col min="13" max="16384" width="9.140625" style="1" customWidth="1"/>
  </cols>
  <sheetData>
    <row r="1" spans="7:12" ht="9" customHeight="1">
      <c r="G1" s="105"/>
      <c r="H1" s="105"/>
      <c r="I1" s="105"/>
      <c r="J1" s="244"/>
      <c r="K1" s="105"/>
      <c r="L1" s="105"/>
    </row>
    <row r="2" spans="1:12" ht="19.5" customHeight="1">
      <c r="A2" s="322" t="s">
        <v>732</v>
      </c>
      <c r="B2" s="322"/>
      <c r="C2" s="322"/>
      <c r="D2" s="322"/>
      <c r="E2" s="321" t="s">
        <v>733</v>
      </c>
      <c r="F2" s="321"/>
      <c r="G2" s="321"/>
      <c r="H2" s="321"/>
      <c r="I2" s="321"/>
      <c r="J2" s="321"/>
      <c r="K2" s="321"/>
      <c r="L2" s="39"/>
    </row>
    <row r="3" spans="1:12" ht="16.5">
      <c r="A3" s="321" t="s">
        <v>734</v>
      </c>
      <c r="B3" s="321"/>
      <c r="C3" s="321"/>
      <c r="D3" s="321"/>
      <c r="E3" s="321" t="s">
        <v>731</v>
      </c>
      <c r="F3" s="321"/>
      <c r="G3" s="321"/>
      <c r="H3" s="321"/>
      <c r="I3" s="321"/>
      <c r="J3" s="321"/>
      <c r="K3" s="321"/>
      <c r="L3" s="240"/>
    </row>
    <row r="4" spans="7:12" ht="16.5">
      <c r="G4" s="105"/>
      <c r="H4" s="105"/>
      <c r="I4" s="105"/>
      <c r="J4" s="244"/>
      <c r="K4" s="105"/>
      <c r="L4" s="105"/>
    </row>
    <row r="5" spans="1:12" ht="16.5">
      <c r="A5" s="321" t="s">
        <v>750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9"/>
    </row>
    <row r="6" spans="1:19" ht="16.5">
      <c r="A6" s="321" t="s">
        <v>2446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9"/>
      <c r="P6" s="39"/>
      <c r="Q6" s="39"/>
      <c r="R6" s="39"/>
      <c r="S6" s="39"/>
    </row>
    <row r="7" spans="1:12" ht="16.5">
      <c r="A7" s="321" t="s">
        <v>1953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240"/>
    </row>
    <row r="8" spans="1:12" ht="17.25" customHeight="1">
      <c r="A8" s="321" t="s">
        <v>1946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240"/>
    </row>
    <row r="9" spans="1:12" s="2" customFormat="1" ht="17.25" customHeight="1">
      <c r="A9" s="321" t="s">
        <v>749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240"/>
    </row>
    <row r="10" spans="1:11" s="3" customFormat="1" ht="49.5" customHeight="1">
      <c r="A10" s="102" t="s">
        <v>729</v>
      </c>
      <c r="B10" s="102" t="s">
        <v>736</v>
      </c>
      <c r="C10" s="320" t="s">
        <v>735</v>
      </c>
      <c r="D10" s="320"/>
      <c r="E10" s="102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2449</v>
      </c>
      <c r="K10" s="103" t="s">
        <v>737</v>
      </c>
    </row>
    <row r="11" spans="1:11" ht="20.25" customHeight="1">
      <c r="A11" s="42">
        <v>1</v>
      </c>
      <c r="B11" s="78">
        <v>1920255470</v>
      </c>
      <c r="C11" s="44" t="s">
        <v>1424</v>
      </c>
      <c r="D11" s="79" t="s">
        <v>1538</v>
      </c>
      <c r="E11" s="46" t="s">
        <v>980</v>
      </c>
      <c r="F11" s="80" t="s">
        <v>1468</v>
      </c>
      <c r="G11" s="48">
        <v>88</v>
      </c>
      <c r="H11" s="48">
        <v>85</v>
      </c>
      <c r="I11" s="48">
        <f>(G11+H11)/2</f>
        <v>86.5</v>
      </c>
      <c r="J11" s="42" t="str">
        <f aca="true" t="shared" si="0" ref="J11:J48">IF(I11&gt;=90,"X SẮC",IF(I11&gt;=80,"TỐT",IF(I11&gt;=70,"KHÁ",IF(I11&gt;=60,"TB KHÁ",IF(I11&gt;=50,"T. BÌNH",IF(I11&gt;=30,"YẾU","KÉM"))))))</f>
        <v>TỐT</v>
      </c>
      <c r="K11" s="346"/>
    </row>
    <row r="12" spans="1:11" ht="20.25" customHeight="1">
      <c r="A12" s="51">
        <v>2</v>
      </c>
      <c r="B12" s="81">
        <v>1920241910</v>
      </c>
      <c r="C12" s="53" t="s">
        <v>1425</v>
      </c>
      <c r="D12" s="82" t="s">
        <v>1603</v>
      </c>
      <c r="E12" s="55" t="s">
        <v>1104</v>
      </c>
      <c r="F12" s="83" t="s">
        <v>1468</v>
      </c>
      <c r="G12" s="57">
        <v>88</v>
      </c>
      <c r="H12" s="57">
        <v>88</v>
      </c>
      <c r="I12" s="57">
        <f aca="true" t="shared" si="1" ref="I12:I48">(G12+H12)/2</f>
        <v>88</v>
      </c>
      <c r="J12" s="51" t="str">
        <f t="shared" si="0"/>
        <v>TỐT</v>
      </c>
      <c r="K12" s="347"/>
    </row>
    <row r="13" spans="1:11" ht="20.25" customHeight="1">
      <c r="A13" s="51">
        <v>3</v>
      </c>
      <c r="B13" s="156">
        <v>1920216636</v>
      </c>
      <c r="C13" s="157" t="s">
        <v>1272</v>
      </c>
      <c r="D13" s="158" t="s">
        <v>1550</v>
      </c>
      <c r="E13" s="159" t="s">
        <v>1091</v>
      </c>
      <c r="F13" s="160" t="s">
        <v>1468</v>
      </c>
      <c r="G13" s="215">
        <v>85</v>
      </c>
      <c r="H13" s="57">
        <v>0</v>
      </c>
      <c r="I13" s="57">
        <f t="shared" si="1"/>
        <v>42.5</v>
      </c>
      <c r="J13" s="51" t="str">
        <f t="shared" si="0"/>
        <v>YẾU</v>
      </c>
      <c r="K13" s="352" t="s">
        <v>2476</v>
      </c>
    </row>
    <row r="14" spans="1:11" ht="20.25" customHeight="1">
      <c r="A14" s="51">
        <v>4</v>
      </c>
      <c r="B14" s="81">
        <v>1921235323</v>
      </c>
      <c r="C14" s="53" t="s">
        <v>1651</v>
      </c>
      <c r="D14" s="82" t="s">
        <v>1635</v>
      </c>
      <c r="E14" s="55" t="s">
        <v>821</v>
      </c>
      <c r="F14" s="83" t="s">
        <v>1468</v>
      </c>
      <c r="G14" s="57">
        <v>77</v>
      </c>
      <c r="H14" s="57">
        <v>72</v>
      </c>
      <c r="I14" s="57">
        <f t="shared" si="1"/>
        <v>74.5</v>
      </c>
      <c r="J14" s="51" t="str">
        <f t="shared" si="0"/>
        <v>KHÁ</v>
      </c>
      <c r="K14" s="347"/>
    </row>
    <row r="15" spans="1:11" ht="20.25" customHeight="1">
      <c r="A15" s="51">
        <v>5</v>
      </c>
      <c r="B15" s="81">
        <v>1921710962</v>
      </c>
      <c r="C15" s="53" t="s">
        <v>1426</v>
      </c>
      <c r="D15" s="82" t="s">
        <v>1711</v>
      </c>
      <c r="E15" s="55" t="s">
        <v>1427</v>
      </c>
      <c r="F15" s="83" t="s">
        <v>1468</v>
      </c>
      <c r="G15" s="57">
        <v>82</v>
      </c>
      <c r="H15" s="57">
        <v>72</v>
      </c>
      <c r="I15" s="57">
        <f t="shared" si="1"/>
        <v>77</v>
      </c>
      <c r="J15" s="51" t="str">
        <f t="shared" si="0"/>
        <v>KHÁ</v>
      </c>
      <c r="K15" s="347"/>
    </row>
    <row r="16" spans="1:11" ht="20.25" customHeight="1">
      <c r="A16" s="51">
        <v>6</v>
      </c>
      <c r="B16" s="81">
        <v>1920235340</v>
      </c>
      <c r="C16" s="53" t="s">
        <v>1430</v>
      </c>
      <c r="D16" s="82" t="s">
        <v>1561</v>
      </c>
      <c r="E16" s="55" t="s">
        <v>1431</v>
      </c>
      <c r="F16" s="83" t="s">
        <v>1468</v>
      </c>
      <c r="G16" s="57">
        <v>77</v>
      </c>
      <c r="H16" s="57">
        <v>72</v>
      </c>
      <c r="I16" s="57">
        <f t="shared" si="1"/>
        <v>74.5</v>
      </c>
      <c r="J16" s="51" t="str">
        <f t="shared" si="0"/>
        <v>KHÁ</v>
      </c>
      <c r="K16" s="347"/>
    </row>
    <row r="17" spans="1:11" ht="20.25" customHeight="1">
      <c r="A17" s="51">
        <v>7</v>
      </c>
      <c r="B17" s="81">
        <v>1920245385</v>
      </c>
      <c r="C17" s="53" t="s">
        <v>1432</v>
      </c>
      <c r="D17" s="82" t="s">
        <v>1561</v>
      </c>
      <c r="E17" s="55" t="s">
        <v>1433</v>
      </c>
      <c r="F17" s="83" t="s">
        <v>1468</v>
      </c>
      <c r="G17" s="57">
        <v>77</v>
      </c>
      <c r="H17" s="57">
        <v>75</v>
      </c>
      <c r="I17" s="57">
        <f t="shared" si="1"/>
        <v>76</v>
      </c>
      <c r="J17" s="51" t="str">
        <f t="shared" si="0"/>
        <v>KHÁ</v>
      </c>
      <c r="K17" s="347"/>
    </row>
    <row r="18" spans="1:12" ht="20.25" customHeight="1">
      <c r="A18" s="51">
        <v>8</v>
      </c>
      <c r="B18" s="81">
        <v>1920249727</v>
      </c>
      <c r="C18" s="53" t="s">
        <v>1434</v>
      </c>
      <c r="D18" s="82" t="s">
        <v>1561</v>
      </c>
      <c r="E18" s="55" t="s">
        <v>1168</v>
      </c>
      <c r="F18" s="83" t="s">
        <v>1468</v>
      </c>
      <c r="G18" s="57">
        <v>62</v>
      </c>
      <c r="H18" s="57">
        <v>82</v>
      </c>
      <c r="I18" s="57">
        <f t="shared" si="1"/>
        <v>72</v>
      </c>
      <c r="J18" s="51" t="str">
        <f t="shared" si="0"/>
        <v>KHÁ</v>
      </c>
      <c r="K18" s="347"/>
      <c r="L18" s="1" t="s">
        <v>2486</v>
      </c>
    </row>
    <row r="19" spans="1:11" ht="20.25" customHeight="1">
      <c r="A19" s="51">
        <v>9</v>
      </c>
      <c r="B19" s="81">
        <v>1921246673</v>
      </c>
      <c r="C19" s="53" t="s">
        <v>1429</v>
      </c>
      <c r="D19" s="82" t="s">
        <v>1561</v>
      </c>
      <c r="E19" s="55" t="s">
        <v>478</v>
      </c>
      <c r="F19" s="83" t="s">
        <v>1468</v>
      </c>
      <c r="G19" s="57">
        <v>73</v>
      </c>
      <c r="H19" s="57">
        <v>75</v>
      </c>
      <c r="I19" s="57">
        <f t="shared" si="1"/>
        <v>74</v>
      </c>
      <c r="J19" s="51" t="str">
        <f t="shared" si="0"/>
        <v>KHÁ</v>
      </c>
      <c r="K19" s="347"/>
    </row>
    <row r="20" spans="1:11" ht="20.25" customHeight="1">
      <c r="A20" s="51">
        <v>10</v>
      </c>
      <c r="B20" s="81">
        <v>1920246662</v>
      </c>
      <c r="C20" s="53" t="s">
        <v>1802</v>
      </c>
      <c r="D20" s="82" t="s">
        <v>1518</v>
      </c>
      <c r="E20" s="55" t="s">
        <v>820</v>
      </c>
      <c r="F20" s="83" t="s">
        <v>1468</v>
      </c>
      <c r="G20" s="57">
        <v>100</v>
      </c>
      <c r="H20" s="57">
        <v>98</v>
      </c>
      <c r="I20" s="57">
        <f t="shared" si="1"/>
        <v>99</v>
      </c>
      <c r="J20" s="51" t="str">
        <f t="shared" si="0"/>
        <v>X SẮC</v>
      </c>
      <c r="K20" s="347"/>
    </row>
    <row r="21" spans="1:12" ht="20.25" customHeight="1">
      <c r="A21" s="51">
        <v>11</v>
      </c>
      <c r="B21" s="81">
        <v>1920235301</v>
      </c>
      <c r="C21" s="53" t="s">
        <v>1435</v>
      </c>
      <c r="D21" s="82" t="s">
        <v>1533</v>
      </c>
      <c r="E21" s="55" t="s">
        <v>985</v>
      </c>
      <c r="F21" s="83" t="s">
        <v>1468</v>
      </c>
      <c r="G21" s="57">
        <v>88</v>
      </c>
      <c r="H21" s="57">
        <v>80</v>
      </c>
      <c r="I21" s="57">
        <f t="shared" si="1"/>
        <v>84</v>
      </c>
      <c r="J21" s="51" t="str">
        <f t="shared" si="0"/>
        <v>TỐT</v>
      </c>
      <c r="K21" s="347"/>
      <c r="L21" s="1" t="s">
        <v>2591</v>
      </c>
    </row>
    <row r="22" spans="1:11" ht="20.25" customHeight="1">
      <c r="A22" s="51">
        <v>12</v>
      </c>
      <c r="B22" s="81">
        <v>1920215199</v>
      </c>
      <c r="C22" s="53" t="s">
        <v>1437</v>
      </c>
      <c r="D22" s="82" t="s">
        <v>1721</v>
      </c>
      <c r="E22" s="55" t="s">
        <v>1345</v>
      </c>
      <c r="F22" s="83" t="s">
        <v>1468</v>
      </c>
      <c r="G22" s="57">
        <v>85</v>
      </c>
      <c r="H22" s="57">
        <v>77</v>
      </c>
      <c r="I22" s="57">
        <f t="shared" si="1"/>
        <v>81</v>
      </c>
      <c r="J22" s="51" t="str">
        <f t="shared" si="0"/>
        <v>TỐT</v>
      </c>
      <c r="K22" s="347"/>
    </row>
    <row r="23" spans="1:11" ht="20.25" customHeight="1">
      <c r="A23" s="51">
        <v>13</v>
      </c>
      <c r="B23" s="81">
        <v>1920248455</v>
      </c>
      <c r="C23" s="53" t="s">
        <v>1436</v>
      </c>
      <c r="D23" s="82" t="s">
        <v>1721</v>
      </c>
      <c r="E23" s="55" t="s">
        <v>1140</v>
      </c>
      <c r="F23" s="83" t="s">
        <v>1468</v>
      </c>
      <c r="G23" s="57">
        <v>77</v>
      </c>
      <c r="H23" s="57">
        <v>75</v>
      </c>
      <c r="I23" s="57">
        <f t="shared" si="1"/>
        <v>76</v>
      </c>
      <c r="J23" s="51" t="str">
        <f t="shared" si="0"/>
        <v>KHÁ</v>
      </c>
      <c r="K23" s="347"/>
    </row>
    <row r="24" spans="1:11" ht="20.25" customHeight="1">
      <c r="A24" s="51">
        <v>14</v>
      </c>
      <c r="B24" s="81">
        <v>1921246666</v>
      </c>
      <c r="C24" s="53" t="s">
        <v>1438</v>
      </c>
      <c r="D24" s="82" t="s">
        <v>27</v>
      </c>
      <c r="E24" s="55" t="s">
        <v>1439</v>
      </c>
      <c r="F24" s="83" t="s">
        <v>1468</v>
      </c>
      <c r="G24" s="57">
        <v>80</v>
      </c>
      <c r="H24" s="57">
        <v>80</v>
      </c>
      <c r="I24" s="57">
        <f t="shared" si="1"/>
        <v>80</v>
      </c>
      <c r="J24" s="51" t="str">
        <f t="shared" si="0"/>
        <v>TỐT</v>
      </c>
      <c r="K24" s="347"/>
    </row>
    <row r="25" spans="1:11" ht="20.25" customHeight="1">
      <c r="A25" s="51">
        <v>15</v>
      </c>
      <c r="B25" s="81">
        <v>1920235318</v>
      </c>
      <c r="C25" s="53" t="s">
        <v>1440</v>
      </c>
      <c r="D25" s="82" t="s">
        <v>1611</v>
      </c>
      <c r="E25" s="55" t="s">
        <v>979</v>
      </c>
      <c r="F25" s="83" t="s">
        <v>1468</v>
      </c>
      <c r="G25" s="57">
        <v>82</v>
      </c>
      <c r="H25" s="57">
        <v>72</v>
      </c>
      <c r="I25" s="57">
        <f t="shared" si="1"/>
        <v>77</v>
      </c>
      <c r="J25" s="51" t="str">
        <f t="shared" si="0"/>
        <v>KHÁ</v>
      </c>
      <c r="K25" s="347"/>
    </row>
    <row r="26" spans="1:11" ht="20.25" customHeight="1">
      <c r="A26" s="51">
        <v>16</v>
      </c>
      <c r="B26" s="81">
        <v>1920246668</v>
      </c>
      <c r="C26" s="53" t="s">
        <v>1441</v>
      </c>
      <c r="D26" s="82" t="s">
        <v>1642</v>
      </c>
      <c r="E26" s="55" t="s">
        <v>1442</v>
      </c>
      <c r="F26" s="83" t="s">
        <v>1468</v>
      </c>
      <c r="G26" s="57">
        <v>80</v>
      </c>
      <c r="H26" s="57">
        <v>82</v>
      </c>
      <c r="I26" s="57">
        <f t="shared" si="1"/>
        <v>81</v>
      </c>
      <c r="J26" s="51" t="str">
        <f t="shared" si="0"/>
        <v>TỐT</v>
      </c>
      <c r="K26" s="347"/>
    </row>
    <row r="27" spans="1:11" ht="24" customHeight="1">
      <c r="A27" s="51">
        <v>17</v>
      </c>
      <c r="B27" s="81">
        <v>1921245365</v>
      </c>
      <c r="C27" s="53" t="s">
        <v>1443</v>
      </c>
      <c r="D27" s="82" t="s">
        <v>1877</v>
      </c>
      <c r="E27" s="55" t="s">
        <v>916</v>
      </c>
      <c r="F27" s="83" t="s">
        <v>1468</v>
      </c>
      <c r="G27" s="57">
        <v>74</v>
      </c>
      <c r="H27" s="57">
        <v>72</v>
      </c>
      <c r="I27" s="57">
        <f t="shared" si="1"/>
        <v>73</v>
      </c>
      <c r="J27" s="51" t="str">
        <f t="shared" si="0"/>
        <v>KHÁ</v>
      </c>
      <c r="K27" s="348"/>
    </row>
    <row r="28" spans="1:12" ht="20.25" customHeight="1">
      <c r="A28" s="51">
        <v>18</v>
      </c>
      <c r="B28" s="81">
        <v>1921246667</v>
      </c>
      <c r="C28" s="53" t="s">
        <v>1444</v>
      </c>
      <c r="D28" s="82" t="s">
        <v>888</v>
      </c>
      <c r="E28" s="55" t="s">
        <v>1445</v>
      </c>
      <c r="F28" s="83" t="s">
        <v>1468</v>
      </c>
      <c r="G28" s="57">
        <v>72</v>
      </c>
      <c r="H28" s="57">
        <v>0</v>
      </c>
      <c r="I28" s="57">
        <f t="shared" si="1"/>
        <v>36</v>
      </c>
      <c r="J28" s="51" t="str">
        <f t="shared" si="0"/>
        <v>YẾU</v>
      </c>
      <c r="K28" s="347" t="s">
        <v>2476</v>
      </c>
      <c r="L28" s="1" t="s">
        <v>2429</v>
      </c>
    </row>
    <row r="29" spans="1:11" ht="20.25" customHeight="1">
      <c r="A29" s="51">
        <v>19</v>
      </c>
      <c r="B29" s="81">
        <v>1921245380</v>
      </c>
      <c r="C29" s="53" t="s">
        <v>1523</v>
      </c>
      <c r="D29" s="82" t="s">
        <v>1540</v>
      </c>
      <c r="E29" s="55" t="s">
        <v>526</v>
      </c>
      <c r="F29" s="83" t="s">
        <v>1468</v>
      </c>
      <c r="G29" s="57">
        <v>77</v>
      </c>
      <c r="H29" s="57">
        <v>77</v>
      </c>
      <c r="I29" s="57">
        <f t="shared" si="1"/>
        <v>77</v>
      </c>
      <c r="J29" s="51" t="str">
        <f t="shared" si="0"/>
        <v>KHÁ</v>
      </c>
      <c r="K29" s="347"/>
    </row>
    <row r="30" spans="1:11" ht="20.25" customHeight="1">
      <c r="A30" s="51">
        <v>20</v>
      </c>
      <c r="B30" s="81">
        <v>1920240871</v>
      </c>
      <c r="C30" s="53" t="s">
        <v>1446</v>
      </c>
      <c r="D30" s="82" t="s">
        <v>1447</v>
      </c>
      <c r="E30" s="55" t="s">
        <v>1294</v>
      </c>
      <c r="F30" s="83" t="s">
        <v>1468</v>
      </c>
      <c r="G30" s="57">
        <v>0</v>
      </c>
      <c r="H30" s="57">
        <v>0</v>
      </c>
      <c r="I30" s="57">
        <f t="shared" si="1"/>
        <v>0</v>
      </c>
      <c r="J30" s="51" t="str">
        <f t="shared" si="0"/>
        <v>KÉM</v>
      </c>
      <c r="K30" s="347" t="s">
        <v>2470</v>
      </c>
    </row>
    <row r="31" spans="1:11" ht="20.25" customHeight="1">
      <c r="A31" s="51">
        <v>21</v>
      </c>
      <c r="B31" s="81">
        <v>1920246664</v>
      </c>
      <c r="C31" s="53" t="s">
        <v>1448</v>
      </c>
      <c r="D31" s="82" t="s">
        <v>1589</v>
      </c>
      <c r="E31" s="55" t="s">
        <v>916</v>
      </c>
      <c r="F31" s="83" t="s">
        <v>1468</v>
      </c>
      <c r="G31" s="57">
        <v>92</v>
      </c>
      <c r="H31" s="57">
        <v>82</v>
      </c>
      <c r="I31" s="57">
        <f t="shared" si="1"/>
        <v>87</v>
      </c>
      <c r="J31" s="51" t="str">
        <f t="shared" si="0"/>
        <v>TỐT</v>
      </c>
      <c r="K31" s="347"/>
    </row>
    <row r="32" spans="1:11" ht="20.25" customHeight="1">
      <c r="A32" s="51">
        <v>22</v>
      </c>
      <c r="B32" s="81">
        <v>1921246672</v>
      </c>
      <c r="C32" s="53" t="s">
        <v>1677</v>
      </c>
      <c r="D32" s="82" t="s">
        <v>1449</v>
      </c>
      <c r="E32" s="55" t="s">
        <v>846</v>
      </c>
      <c r="F32" s="83" t="s">
        <v>1468</v>
      </c>
      <c r="G32" s="57">
        <v>74</v>
      </c>
      <c r="H32" s="57">
        <v>75</v>
      </c>
      <c r="I32" s="57">
        <f t="shared" si="1"/>
        <v>74.5</v>
      </c>
      <c r="J32" s="51" t="str">
        <f t="shared" si="0"/>
        <v>KHÁ</v>
      </c>
      <c r="K32" s="347"/>
    </row>
    <row r="33" spans="1:11" ht="20.25" customHeight="1">
      <c r="A33" s="51">
        <v>23</v>
      </c>
      <c r="B33" s="81">
        <v>1920246665</v>
      </c>
      <c r="C33" s="53" t="s">
        <v>1451</v>
      </c>
      <c r="D33" s="82" t="s">
        <v>1134</v>
      </c>
      <c r="E33" s="55" t="s">
        <v>196</v>
      </c>
      <c r="F33" s="83" t="s">
        <v>1468</v>
      </c>
      <c r="G33" s="57">
        <v>77</v>
      </c>
      <c r="H33" s="57">
        <v>85</v>
      </c>
      <c r="I33" s="57">
        <f t="shared" si="1"/>
        <v>81</v>
      </c>
      <c r="J33" s="51" t="str">
        <f t="shared" si="0"/>
        <v>TỐT</v>
      </c>
      <c r="K33" s="347"/>
    </row>
    <row r="34" spans="1:11" ht="20.25" customHeight="1">
      <c r="A34" s="51">
        <v>24</v>
      </c>
      <c r="B34" s="81">
        <v>1920235305</v>
      </c>
      <c r="C34" s="53" t="s">
        <v>1712</v>
      </c>
      <c r="D34" s="82" t="s">
        <v>1645</v>
      </c>
      <c r="E34" s="55" t="s">
        <v>1453</v>
      </c>
      <c r="F34" s="83" t="s">
        <v>1468</v>
      </c>
      <c r="G34" s="57">
        <v>77</v>
      </c>
      <c r="H34" s="57">
        <v>85</v>
      </c>
      <c r="I34" s="57">
        <f t="shared" si="1"/>
        <v>81</v>
      </c>
      <c r="J34" s="51" t="str">
        <f t="shared" si="0"/>
        <v>TỐT</v>
      </c>
      <c r="K34" s="347"/>
    </row>
    <row r="35" spans="1:11" ht="20.25" customHeight="1">
      <c r="A35" s="51">
        <v>25</v>
      </c>
      <c r="B35" s="81">
        <v>1920249244</v>
      </c>
      <c r="C35" s="53" t="s">
        <v>1452</v>
      </c>
      <c r="D35" s="82" t="s">
        <v>1645</v>
      </c>
      <c r="E35" s="55" t="s">
        <v>1205</v>
      </c>
      <c r="F35" s="83" t="s">
        <v>1468</v>
      </c>
      <c r="G35" s="57">
        <v>85</v>
      </c>
      <c r="H35" s="57">
        <v>80</v>
      </c>
      <c r="I35" s="57">
        <f t="shared" si="1"/>
        <v>82.5</v>
      </c>
      <c r="J35" s="51" t="str">
        <f t="shared" si="0"/>
        <v>TỐT</v>
      </c>
      <c r="K35" s="347"/>
    </row>
    <row r="36" spans="1:11" ht="20.25" customHeight="1">
      <c r="A36" s="51">
        <v>26</v>
      </c>
      <c r="B36" s="81">
        <v>1921246657</v>
      </c>
      <c r="C36" s="53" t="s">
        <v>1658</v>
      </c>
      <c r="D36" s="82" t="s">
        <v>1531</v>
      </c>
      <c r="E36" s="55" t="s">
        <v>1630</v>
      </c>
      <c r="F36" s="83" t="s">
        <v>1468</v>
      </c>
      <c r="G36" s="57">
        <v>80</v>
      </c>
      <c r="H36" s="57">
        <v>75</v>
      </c>
      <c r="I36" s="57">
        <f t="shared" si="1"/>
        <v>77.5</v>
      </c>
      <c r="J36" s="51" t="str">
        <f t="shared" si="0"/>
        <v>KHÁ</v>
      </c>
      <c r="K36" s="347"/>
    </row>
    <row r="37" spans="1:11" ht="20.25" customHeight="1">
      <c r="A37" s="51">
        <v>27</v>
      </c>
      <c r="B37" s="81">
        <v>1920255576</v>
      </c>
      <c r="C37" s="53" t="s">
        <v>1454</v>
      </c>
      <c r="D37" s="82" t="s">
        <v>1668</v>
      </c>
      <c r="E37" s="55" t="s">
        <v>1455</v>
      </c>
      <c r="F37" s="83" t="s">
        <v>1468</v>
      </c>
      <c r="G37" s="57">
        <v>82</v>
      </c>
      <c r="H37" s="57">
        <v>82</v>
      </c>
      <c r="I37" s="57">
        <f t="shared" si="1"/>
        <v>82</v>
      </c>
      <c r="J37" s="51" t="str">
        <f t="shared" si="0"/>
        <v>TỐT</v>
      </c>
      <c r="K37" s="347"/>
    </row>
    <row r="38" spans="1:11" ht="20.25" customHeight="1">
      <c r="A38" s="51">
        <v>28</v>
      </c>
      <c r="B38" s="81">
        <v>1920235334</v>
      </c>
      <c r="C38" s="53" t="s">
        <v>1458</v>
      </c>
      <c r="D38" s="82" t="s">
        <v>1521</v>
      </c>
      <c r="E38" s="55" t="s">
        <v>1459</v>
      </c>
      <c r="F38" s="83" t="s">
        <v>1468</v>
      </c>
      <c r="G38" s="57">
        <v>72</v>
      </c>
      <c r="H38" s="57">
        <v>67</v>
      </c>
      <c r="I38" s="57">
        <f t="shared" si="1"/>
        <v>69.5</v>
      </c>
      <c r="J38" s="51" t="str">
        <f t="shared" si="0"/>
        <v>TB KHÁ</v>
      </c>
      <c r="K38" s="347"/>
    </row>
    <row r="39" spans="1:11" ht="20.25" customHeight="1">
      <c r="A39" s="51">
        <v>29</v>
      </c>
      <c r="B39" s="81">
        <v>1920242322</v>
      </c>
      <c r="C39" s="53" t="s">
        <v>1456</v>
      </c>
      <c r="D39" s="82" t="s">
        <v>1521</v>
      </c>
      <c r="E39" s="55" t="s">
        <v>1457</v>
      </c>
      <c r="F39" s="83" t="s">
        <v>1468</v>
      </c>
      <c r="G39" s="57">
        <v>77</v>
      </c>
      <c r="H39" s="57">
        <v>0</v>
      </c>
      <c r="I39" s="57">
        <f t="shared" si="1"/>
        <v>38.5</v>
      </c>
      <c r="J39" s="51" t="str">
        <f t="shared" si="0"/>
        <v>YẾU</v>
      </c>
      <c r="K39" s="347" t="s">
        <v>2476</v>
      </c>
    </row>
    <row r="40" spans="1:11" ht="20.25" customHeight="1">
      <c r="A40" s="51">
        <v>30</v>
      </c>
      <c r="B40" s="81">
        <v>1920246674</v>
      </c>
      <c r="C40" s="53" t="s">
        <v>1460</v>
      </c>
      <c r="D40" s="82" t="s">
        <v>1521</v>
      </c>
      <c r="E40" s="55" t="s">
        <v>826</v>
      </c>
      <c r="F40" s="83" t="s">
        <v>1468</v>
      </c>
      <c r="G40" s="57">
        <v>82</v>
      </c>
      <c r="H40" s="57">
        <v>82</v>
      </c>
      <c r="I40" s="57">
        <f t="shared" si="1"/>
        <v>82</v>
      </c>
      <c r="J40" s="51" t="str">
        <f t="shared" si="0"/>
        <v>TỐT</v>
      </c>
      <c r="K40" s="347"/>
    </row>
    <row r="41" spans="1:13" ht="16.5">
      <c r="A41" s="51">
        <v>31</v>
      </c>
      <c r="B41" s="125">
        <v>172526993</v>
      </c>
      <c r="C41" s="126" t="s">
        <v>23</v>
      </c>
      <c r="D41" s="127" t="s">
        <v>1521</v>
      </c>
      <c r="E41" s="174" t="s">
        <v>1909</v>
      </c>
      <c r="F41" s="128" t="s">
        <v>1468</v>
      </c>
      <c r="G41" s="57">
        <v>83</v>
      </c>
      <c r="H41" s="57">
        <v>0</v>
      </c>
      <c r="I41" s="57">
        <f t="shared" si="1"/>
        <v>41.5</v>
      </c>
      <c r="J41" s="51" t="str">
        <f t="shared" si="0"/>
        <v>YẾU</v>
      </c>
      <c r="K41" s="348" t="s">
        <v>2664</v>
      </c>
      <c r="L41" s="111" t="s">
        <v>2489</v>
      </c>
      <c r="M41" s="111"/>
    </row>
    <row r="42" spans="1:13" ht="20.25" customHeight="1">
      <c r="A42" s="51">
        <v>32</v>
      </c>
      <c r="B42" s="81">
        <v>1920726107</v>
      </c>
      <c r="C42" s="53" t="s">
        <v>1461</v>
      </c>
      <c r="D42" s="82" t="s">
        <v>1587</v>
      </c>
      <c r="E42" s="55" t="s">
        <v>819</v>
      </c>
      <c r="F42" s="83" t="s">
        <v>1468</v>
      </c>
      <c r="G42" s="57">
        <v>0</v>
      </c>
      <c r="H42" s="57">
        <v>75</v>
      </c>
      <c r="I42" s="57">
        <f t="shared" si="1"/>
        <v>37.5</v>
      </c>
      <c r="J42" s="51" t="str">
        <f t="shared" si="0"/>
        <v>YẾU</v>
      </c>
      <c r="K42" s="347" t="s">
        <v>2456</v>
      </c>
      <c r="L42" s="1" t="s">
        <v>2490</v>
      </c>
      <c r="M42" s="1" t="s">
        <v>2671</v>
      </c>
    </row>
    <row r="43" spans="1:12" ht="20.25" customHeight="1">
      <c r="A43" s="51">
        <v>33</v>
      </c>
      <c r="B43" s="81">
        <v>1921246655</v>
      </c>
      <c r="C43" s="53" t="s">
        <v>1462</v>
      </c>
      <c r="D43" s="82" t="s">
        <v>1637</v>
      </c>
      <c r="E43" s="55" t="s">
        <v>880</v>
      </c>
      <c r="F43" s="83" t="s">
        <v>1468</v>
      </c>
      <c r="G43" s="57">
        <v>65</v>
      </c>
      <c r="H43" s="57">
        <v>0</v>
      </c>
      <c r="I43" s="57">
        <f t="shared" si="1"/>
        <v>32.5</v>
      </c>
      <c r="J43" s="51" t="str">
        <f t="shared" si="0"/>
        <v>YẾU</v>
      </c>
      <c r="K43" s="347" t="s">
        <v>2464</v>
      </c>
      <c r="L43" s="1" t="s">
        <v>2429</v>
      </c>
    </row>
    <row r="44" spans="1:11" ht="20.25" customHeight="1">
      <c r="A44" s="51">
        <v>34</v>
      </c>
      <c r="B44" s="81">
        <v>1920245369</v>
      </c>
      <c r="C44" s="53" t="s">
        <v>1660</v>
      </c>
      <c r="D44" s="82" t="s">
        <v>1463</v>
      </c>
      <c r="E44" s="55" t="s">
        <v>934</v>
      </c>
      <c r="F44" s="83" t="s">
        <v>1468</v>
      </c>
      <c r="G44" s="57">
        <v>88</v>
      </c>
      <c r="H44" s="57">
        <v>88</v>
      </c>
      <c r="I44" s="57">
        <f t="shared" si="1"/>
        <v>88</v>
      </c>
      <c r="J44" s="51" t="str">
        <f t="shared" si="0"/>
        <v>TỐT</v>
      </c>
      <c r="K44" s="347"/>
    </row>
    <row r="45" spans="1:11" ht="20.25" customHeight="1">
      <c r="A45" s="51">
        <v>35</v>
      </c>
      <c r="B45" s="81">
        <v>1920246658</v>
      </c>
      <c r="C45" s="53" t="s">
        <v>1660</v>
      </c>
      <c r="D45" s="82" t="s">
        <v>1535</v>
      </c>
      <c r="E45" s="55" t="s">
        <v>147</v>
      </c>
      <c r="F45" s="83" t="s">
        <v>1468</v>
      </c>
      <c r="G45" s="57">
        <v>83</v>
      </c>
      <c r="H45" s="57">
        <v>75</v>
      </c>
      <c r="I45" s="57">
        <f t="shared" si="1"/>
        <v>79</v>
      </c>
      <c r="J45" s="51" t="str">
        <f t="shared" si="0"/>
        <v>KHÁ</v>
      </c>
      <c r="K45" s="347"/>
    </row>
    <row r="46" spans="1:11" ht="20.25" customHeight="1">
      <c r="A46" s="51">
        <v>36</v>
      </c>
      <c r="B46" s="81">
        <v>1920235329</v>
      </c>
      <c r="C46" s="53" t="s">
        <v>1464</v>
      </c>
      <c r="D46" s="82" t="s">
        <v>762</v>
      </c>
      <c r="E46" s="55" t="s">
        <v>1033</v>
      </c>
      <c r="F46" s="83" t="s">
        <v>1468</v>
      </c>
      <c r="G46" s="57">
        <v>82</v>
      </c>
      <c r="H46" s="57">
        <v>80</v>
      </c>
      <c r="I46" s="57">
        <f t="shared" si="1"/>
        <v>81</v>
      </c>
      <c r="J46" s="51" t="str">
        <f t="shared" si="0"/>
        <v>TỐT</v>
      </c>
      <c r="K46" s="347"/>
    </row>
    <row r="47" spans="1:11" ht="20.25" customHeight="1">
      <c r="A47" s="51">
        <v>37</v>
      </c>
      <c r="B47" s="81">
        <v>1920246656</v>
      </c>
      <c r="C47" s="53" t="s">
        <v>1465</v>
      </c>
      <c r="D47" s="82" t="s">
        <v>762</v>
      </c>
      <c r="E47" s="55" t="s">
        <v>1089</v>
      </c>
      <c r="F47" s="83" t="s">
        <v>1468</v>
      </c>
      <c r="G47" s="57">
        <v>80</v>
      </c>
      <c r="H47" s="57">
        <v>0</v>
      </c>
      <c r="I47" s="57">
        <f t="shared" si="1"/>
        <v>40</v>
      </c>
      <c r="J47" s="51" t="str">
        <f t="shared" si="0"/>
        <v>YẾU</v>
      </c>
      <c r="K47" s="347" t="s">
        <v>2451</v>
      </c>
    </row>
    <row r="48" spans="1:13" s="111" customFormat="1" ht="16.5">
      <c r="A48" s="58">
        <v>38</v>
      </c>
      <c r="B48" s="86">
        <v>1920235321</v>
      </c>
      <c r="C48" s="60" t="s">
        <v>1466</v>
      </c>
      <c r="D48" s="87" t="s">
        <v>1700</v>
      </c>
      <c r="E48" s="62" t="s">
        <v>1467</v>
      </c>
      <c r="F48" s="88" t="s">
        <v>1468</v>
      </c>
      <c r="G48" s="64">
        <v>0</v>
      </c>
      <c r="H48" s="64">
        <v>0</v>
      </c>
      <c r="I48" s="64">
        <f t="shared" si="1"/>
        <v>0</v>
      </c>
      <c r="J48" s="58" t="str">
        <f t="shared" si="0"/>
        <v>KÉM</v>
      </c>
      <c r="K48" s="349" t="s">
        <v>2451</v>
      </c>
      <c r="L48" s="1" t="s">
        <v>2430</v>
      </c>
      <c r="M48" s="1"/>
    </row>
    <row r="49" spans="1:12" ht="11.25" customHeight="1">
      <c r="A49" s="6"/>
      <c r="B49" s="49"/>
      <c r="C49" s="49"/>
      <c r="D49" s="49"/>
      <c r="E49" s="49"/>
      <c r="F49" s="49"/>
      <c r="G49" s="18"/>
      <c r="H49" s="18"/>
      <c r="I49" s="18"/>
      <c r="J49" s="6"/>
      <c r="K49" s="18"/>
      <c r="L49" s="18"/>
    </row>
    <row r="50" spans="1:11" ht="16.5">
      <c r="A50" s="36"/>
      <c r="B50" s="36"/>
      <c r="C50" s="38"/>
      <c r="D50" s="38"/>
      <c r="E50" s="38"/>
      <c r="F50" s="38"/>
      <c r="H50" s="329" t="s">
        <v>2448</v>
      </c>
      <c r="I50" s="330"/>
      <c r="J50" s="330"/>
      <c r="K50" s="255"/>
    </row>
    <row r="51" spans="1:10" ht="16.5">
      <c r="A51" s="36"/>
      <c r="B51" s="36"/>
      <c r="C51" s="38"/>
      <c r="D51" s="38"/>
      <c r="E51" s="38"/>
      <c r="F51" s="38"/>
      <c r="H51" s="35" t="s">
        <v>738</v>
      </c>
      <c r="I51" s="75" t="s">
        <v>739</v>
      </c>
      <c r="J51" s="75" t="s">
        <v>1500</v>
      </c>
    </row>
    <row r="52" spans="1:10" ht="21" customHeight="1">
      <c r="A52" s="36"/>
      <c r="B52" s="328" t="s">
        <v>751</v>
      </c>
      <c r="C52" s="328"/>
      <c r="D52" s="38"/>
      <c r="E52" s="38"/>
      <c r="F52" s="38"/>
      <c r="H52" s="77" t="s">
        <v>172</v>
      </c>
      <c r="I52" s="75">
        <f>COUNTIF($J$11:$J$48,H52)</f>
        <v>1</v>
      </c>
      <c r="J52" s="74">
        <f aca="true" t="shared" si="2" ref="J52:J59">I52/$I$59</f>
        <v>0.02631578947368421</v>
      </c>
    </row>
    <row r="53" spans="1:10" ht="15.75" customHeight="1">
      <c r="A53" s="36"/>
      <c r="B53" s="36"/>
      <c r="C53" s="38"/>
      <c r="D53" s="38"/>
      <c r="E53" s="38"/>
      <c r="F53" s="38"/>
      <c r="H53" s="77" t="s">
        <v>173</v>
      </c>
      <c r="I53" s="75">
        <f aca="true" t="shared" si="3" ref="I53:I58">COUNTIF($J$11:$J$48,H53)</f>
        <v>14</v>
      </c>
      <c r="J53" s="74">
        <f t="shared" si="2"/>
        <v>0.3684210526315789</v>
      </c>
    </row>
    <row r="54" spans="1:10" ht="15.75" customHeight="1">
      <c r="A54" s="36"/>
      <c r="B54" s="36"/>
      <c r="C54" s="38"/>
      <c r="D54" s="38"/>
      <c r="E54" s="38"/>
      <c r="F54" s="38"/>
      <c r="H54" s="77" t="s">
        <v>740</v>
      </c>
      <c r="I54" s="75">
        <f t="shared" si="3"/>
        <v>13</v>
      </c>
      <c r="J54" s="74">
        <f t="shared" si="2"/>
        <v>0.34210526315789475</v>
      </c>
    </row>
    <row r="55" spans="1:10" ht="15.75" customHeight="1">
      <c r="A55" s="36"/>
      <c r="B55" s="36"/>
      <c r="C55" s="38"/>
      <c r="D55" s="38"/>
      <c r="E55" s="38"/>
      <c r="F55" s="38"/>
      <c r="H55" s="77" t="s">
        <v>741</v>
      </c>
      <c r="I55" s="75">
        <f t="shared" si="3"/>
        <v>1</v>
      </c>
      <c r="J55" s="74">
        <f t="shared" si="2"/>
        <v>0.02631578947368421</v>
      </c>
    </row>
    <row r="56" spans="1:10" ht="15.75" customHeight="1">
      <c r="A56" s="36"/>
      <c r="B56" s="36"/>
      <c r="C56" s="38"/>
      <c r="D56" s="38"/>
      <c r="E56" s="38"/>
      <c r="F56" s="38"/>
      <c r="H56" s="77" t="s">
        <v>742</v>
      </c>
      <c r="I56" s="75">
        <f t="shared" si="3"/>
        <v>0</v>
      </c>
      <c r="J56" s="74">
        <f t="shared" si="2"/>
        <v>0</v>
      </c>
    </row>
    <row r="57" spans="1:10" ht="15.75" customHeight="1">
      <c r="A57" s="36"/>
      <c r="B57" s="36"/>
      <c r="C57" s="38"/>
      <c r="D57" s="38"/>
      <c r="E57" s="38"/>
      <c r="F57" s="38"/>
      <c r="H57" s="77" t="s">
        <v>1939</v>
      </c>
      <c r="I57" s="75">
        <f t="shared" si="3"/>
        <v>7</v>
      </c>
      <c r="J57" s="74">
        <f t="shared" si="2"/>
        <v>0.18421052631578946</v>
      </c>
    </row>
    <row r="58" spans="1:10" ht="21" customHeight="1">
      <c r="A58" s="36"/>
      <c r="B58" s="328" t="s">
        <v>745</v>
      </c>
      <c r="C58" s="328"/>
      <c r="D58" s="38"/>
      <c r="E58" s="38"/>
      <c r="F58" s="38"/>
      <c r="H58" s="77" t="s">
        <v>743</v>
      </c>
      <c r="I58" s="75">
        <f t="shared" si="3"/>
        <v>2</v>
      </c>
      <c r="J58" s="74">
        <f t="shared" si="2"/>
        <v>0.05263157894736842</v>
      </c>
    </row>
    <row r="59" spans="1:10" ht="15.75" customHeight="1">
      <c r="A59" s="36"/>
      <c r="B59" s="36"/>
      <c r="C59" s="38"/>
      <c r="D59" s="38"/>
      <c r="E59" s="38"/>
      <c r="F59" s="38"/>
      <c r="H59" s="77" t="s">
        <v>744</v>
      </c>
      <c r="I59" s="75">
        <f>SUM(I52:I58)</f>
        <v>38</v>
      </c>
      <c r="J59" s="74">
        <f t="shared" si="2"/>
        <v>1</v>
      </c>
    </row>
    <row r="60" spans="2:12" s="3" customFormat="1" ht="9" customHeight="1">
      <c r="B60" s="1"/>
      <c r="F60" s="40"/>
      <c r="G60" s="40"/>
      <c r="H60" s="40"/>
      <c r="I60" s="40"/>
      <c r="J60" s="20"/>
      <c r="K60" s="40"/>
      <c r="L60" s="40"/>
    </row>
    <row r="61" spans="6:12" s="65" customFormat="1" ht="21" customHeight="1">
      <c r="F61" s="326" t="str">
        <f ca="1">"Đà Nẵng, ngày"&amp;" "&amp;DAY(TODAY())&amp;" "&amp;"tháng"&amp;" "&amp;MONTH(TODAY())&amp;" "&amp;"năm"&amp;" "&amp;YEAR(TODAY())</f>
        <v>Đà Nẵng, ngày 21 tháng 8 năm 2015</v>
      </c>
      <c r="G61" s="326"/>
      <c r="H61" s="326"/>
      <c r="I61" s="326"/>
      <c r="J61" s="326"/>
      <c r="K61" s="326"/>
      <c r="L61" s="106"/>
    </row>
    <row r="62" spans="1:12" s="68" customFormat="1" ht="21" customHeight="1">
      <c r="A62" s="66" t="s">
        <v>2438</v>
      </c>
      <c r="B62" s="66"/>
      <c r="C62" s="66"/>
      <c r="D62" s="66"/>
      <c r="E62" s="66"/>
      <c r="F62" s="66"/>
      <c r="G62" s="66"/>
      <c r="H62" s="66"/>
      <c r="I62" s="66"/>
      <c r="J62" s="245"/>
      <c r="K62" s="67"/>
      <c r="L62" s="67"/>
    </row>
    <row r="65" spans="1:12" ht="16.5">
      <c r="A65" s="69"/>
      <c r="B65" s="69"/>
      <c r="C65" s="69"/>
      <c r="K65" s="39"/>
      <c r="L65" s="39"/>
    </row>
    <row r="67" ht="16.5">
      <c r="A67" s="3" t="s">
        <v>1988</v>
      </c>
    </row>
    <row r="71" spans="1:12" ht="20.25" customHeight="1">
      <c r="A71" s="42">
        <v>1</v>
      </c>
      <c r="B71" s="78">
        <v>1920246659</v>
      </c>
      <c r="C71" s="44" t="s">
        <v>1260</v>
      </c>
      <c r="D71" s="79" t="s">
        <v>1538</v>
      </c>
      <c r="E71" s="46" t="s">
        <v>983</v>
      </c>
      <c r="F71" s="80" t="s">
        <v>1468</v>
      </c>
      <c r="G71" s="48">
        <v>82</v>
      </c>
      <c r="H71" s="48" t="e">
        <v>#N/A</v>
      </c>
      <c r="I71" s="48"/>
      <c r="J71" s="42" t="str">
        <f>IF(G71&gt;=90,"X SẮC",IF(G71&gt;=80,"TỐT",IF(G71&gt;=70,"KHÁ",IF(G71&gt;=60,"TB KHÁ",IF(G71&gt;=50,"T. BÌNH",IF(G71&gt;=30,"YẾU","KÉM"))))))</f>
        <v>TỐT</v>
      </c>
      <c r="K71" s="29"/>
      <c r="L71" s="1" t="s">
        <v>2485</v>
      </c>
    </row>
    <row r="72" spans="1:12" ht="20.25" customHeight="1">
      <c r="A72" s="51">
        <v>7</v>
      </c>
      <c r="B72" s="81">
        <v>1921248704</v>
      </c>
      <c r="C72" s="53" t="s">
        <v>1428</v>
      </c>
      <c r="D72" s="82" t="s">
        <v>1686</v>
      </c>
      <c r="E72" s="55" t="s">
        <v>980</v>
      </c>
      <c r="F72" s="83" t="s">
        <v>1468</v>
      </c>
      <c r="G72" s="57">
        <v>82</v>
      </c>
      <c r="H72" s="48" t="e">
        <v>#N/A</v>
      </c>
      <c r="I72" s="57"/>
      <c r="J72" s="51" t="str">
        <f>IF(G72&gt;=90,"X SẮC",IF(G72&gt;=80,"TỐT",IF(G72&gt;=70,"KHÁ",IF(G72&gt;=60,"TB KHÁ",IF(G72&gt;=50,"T. BÌNH",IF(G72&gt;=30,"YẾU","KÉM"))))))</f>
        <v>TỐT</v>
      </c>
      <c r="K72" s="31"/>
      <c r="L72" s="1" t="s">
        <v>2487</v>
      </c>
    </row>
    <row r="73" spans="1:12" ht="20.25" customHeight="1">
      <c r="A73" s="51">
        <v>12</v>
      </c>
      <c r="B73" s="81">
        <v>1920235351</v>
      </c>
      <c r="C73" s="53" t="s">
        <v>1363</v>
      </c>
      <c r="D73" s="82" t="s">
        <v>1518</v>
      </c>
      <c r="E73" s="55" t="s">
        <v>539</v>
      </c>
      <c r="F73" s="83" t="s">
        <v>1468</v>
      </c>
      <c r="G73" s="57">
        <v>80</v>
      </c>
      <c r="H73" s="48" t="e">
        <v>#N/A</v>
      </c>
      <c r="I73" s="57"/>
      <c r="J73" s="51" t="str">
        <f>IF(G73&gt;=90,"X SẮC",IF(G73&gt;=80,"TỐT",IF(G73&gt;=70,"KHÁ",IF(G73&gt;=60,"TB KHÁ",IF(G73&gt;=50,"T. BÌNH",IF(G73&gt;=30,"YẾU","KÉM"))))))</f>
        <v>TỐT</v>
      </c>
      <c r="K73" s="31"/>
      <c r="L73" s="1" t="s">
        <v>2488</v>
      </c>
    </row>
  </sheetData>
  <sheetProtection/>
  <mergeCells count="15">
    <mergeCell ref="L6:N6"/>
    <mergeCell ref="H50:J50"/>
    <mergeCell ref="C10:D10"/>
    <mergeCell ref="A7:K7"/>
    <mergeCell ref="A8:K8"/>
    <mergeCell ref="A9:K9"/>
    <mergeCell ref="F61:K61"/>
    <mergeCell ref="B52:C52"/>
    <mergeCell ref="B58:C58"/>
    <mergeCell ref="E2:K2"/>
    <mergeCell ref="E3:K3"/>
    <mergeCell ref="A5:K5"/>
    <mergeCell ref="A6:K6"/>
    <mergeCell ref="A2:D2"/>
    <mergeCell ref="A3:D3"/>
  </mergeCells>
  <conditionalFormatting sqref="G71:I73 G11:I48">
    <cfRule type="cellIs" priority="4" dxfId="0" operator="equal" stopIfTrue="1">
      <formula>0</formula>
    </cfRule>
  </conditionalFormatting>
  <printOptions/>
  <pageMargins left="0.54" right="0.15748031496062992" top="0.2755905511811024" bottom="0.2362204724409449" header="0.2362204724409449" footer="0.2362204724409449"/>
  <pageSetup horizontalDpi="600" verticalDpi="600" orientation="portrait" paperSize="9" r:id="rId4"/>
  <rowBreaks count="1" manualBreakCount="1">
    <brk id="69" max="255" man="1"/>
  </rowBreaks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07"/>
  <sheetViews>
    <sheetView zoomScale="95" zoomScaleNormal="95" zoomScalePageLayoutView="0" workbookViewId="0" topLeftCell="A79">
      <selection activeCell="J89" sqref="J89"/>
    </sheetView>
  </sheetViews>
  <sheetFormatPr defaultColWidth="9.140625" defaultRowHeight="12.75"/>
  <cols>
    <col min="1" max="1" width="4.28125" style="1" customWidth="1"/>
    <col min="2" max="2" width="9.8515625" style="1" customWidth="1"/>
    <col min="3" max="3" width="17.00390625" style="1" customWidth="1"/>
    <col min="4" max="4" width="8.00390625" style="1" customWidth="1"/>
    <col min="5" max="5" width="9.421875" style="1" customWidth="1"/>
    <col min="6" max="6" width="12.57421875" style="1" customWidth="1"/>
    <col min="7" max="7" width="7.00390625" style="1" customWidth="1"/>
    <col min="8" max="8" width="7.140625" style="1" customWidth="1"/>
    <col min="9" max="11" width="7.421875" style="1" customWidth="1"/>
    <col min="12" max="13" width="8.8515625" style="1" customWidth="1"/>
    <col min="14" max="16384" width="9.140625" style="1" customWidth="1"/>
  </cols>
  <sheetData>
    <row r="1" spans="7:12" ht="9" customHeight="1">
      <c r="G1" s="105"/>
      <c r="H1" s="105"/>
      <c r="I1" s="105"/>
      <c r="J1" s="105"/>
      <c r="K1" s="105"/>
      <c r="L1" s="105"/>
    </row>
    <row r="2" spans="1:13" ht="19.5" customHeight="1">
      <c r="A2" s="322" t="s">
        <v>732</v>
      </c>
      <c r="B2" s="322"/>
      <c r="C2" s="322"/>
      <c r="D2" s="322"/>
      <c r="E2" s="321" t="s">
        <v>733</v>
      </c>
      <c r="F2" s="321"/>
      <c r="G2" s="321"/>
      <c r="H2" s="321"/>
      <c r="I2" s="321"/>
      <c r="J2" s="321"/>
      <c r="K2" s="321"/>
      <c r="L2" s="39"/>
      <c r="M2" s="39"/>
    </row>
    <row r="3" spans="1:13" ht="16.5">
      <c r="A3" s="321" t="s">
        <v>734</v>
      </c>
      <c r="B3" s="321"/>
      <c r="C3" s="321"/>
      <c r="D3" s="321"/>
      <c r="E3" s="321" t="s">
        <v>731</v>
      </c>
      <c r="F3" s="321"/>
      <c r="G3" s="321"/>
      <c r="H3" s="321"/>
      <c r="I3" s="321"/>
      <c r="J3" s="321"/>
      <c r="K3" s="321"/>
      <c r="L3" s="321"/>
      <c r="M3" s="321"/>
    </row>
    <row r="4" spans="7:12" ht="16.5">
      <c r="G4" s="105"/>
      <c r="H4" s="105"/>
      <c r="I4" s="105"/>
      <c r="J4" s="105"/>
      <c r="K4" s="105"/>
      <c r="L4" s="105"/>
    </row>
    <row r="5" spans="1:13" ht="16.5">
      <c r="A5" s="321" t="s">
        <v>750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9"/>
      <c r="M5" s="39"/>
    </row>
    <row r="6" spans="1:13" ht="16.5">
      <c r="A6" s="321" t="s">
        <v>2446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</row>
    <row r="7" spans="1:13" ht="16.5">
      <c r="A7" s="321" t="s">
        <v>1966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</row>
    <row r="8" spans="1:13" ht="17.25" customHeight="1">
      <c r="A8" s="321" t="s">
        <v>1960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</row>
    <row r="9" spans="1:13" s="2" customFormat="1" ht="17.25" customHeight="1">
      <c r="A9" s="321" t="s">
        <v>749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</row>
    <row r="10" spans="1:11" s="3" customFormat="1" ht="48" customHeight="1">
      <c r="A10" s="102" t="s">
        <v>729</v>
      </c>
      <c r="B10" s="102" t="s">
        <v>736</v>
      </c>
      <c r="C10" s="320" t="s">
        <v>735</v>
      </c>
      <c r="D10" s="320"/>
      <c r="E10" s="103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2449</v>
      </c>
      <c r="K10" s="103" t="s">
        <v>737</v>
      </c>
    </row>
    <row r="11" spans="1:11" ht="22.5" customHeight="1">
      <c r="A11" s="42">
        <v>1</v>
      </c>
      <c r="B11" s="78">
        <v>1810215474</v>
      </c>
      <c r="C11" s="44" t="s">
        <v>1067</v>
      </c>
      <c r="D11" s="79" t="s">
        <v>1538</v>
      </c>
      <c r="E11" s="46" t="s">
        <v>118</v>
      </c>
      <c r="F11" s="80" t="s">
        <v>1150</v>
      </c>
      <c r="G11" s="48">
        <v>85</v>
      </c>
      <c r="H11" s="48">
        <v>88</v>
      </c>
      <c r="I11" s="48">
        <f>(G11+H11)/2</f>
        <v>86.5</v>
      </c>
      <c r="J11" s="42" t="str">
        <f aca="true" t="shared" si="0" ref="J11:J74">IF(I11&gt;=90,"X SẮC",IF(I11&gt;=80,"TỐT",IF(I11&gt;=70,"KHÁ",IF(I11&gt;=60,"TB KHÁ",IF(I11&gt;=50,"T. BÌNH",IF(I11&gt;=30,"YẾU","KÉM"))))))</f>
        <v>TỐT</v>
      </c>
      <c r="K11" s="346"/>
    </row>
    <row r="12" spans="1:12" ht="22.5" customHeight="1">
      <c r="A12" s="51">
        <v>2</v>
      </c>
      <c r="B12" s="81">
        <v>1920716840</v>
      </c>
      <c r="C12" s="53" t="s">
        <v>2395</v>
      </c>
      <c r="D12" s="82" t="s">
        <v>2396</v>
      </c>
      <c r="E12" s="55">
        <v>34871</v>
      </c>
      <c r="F12" s="83" t="s">
        <v>1150</v>
      </c>
      <c r="G12" s="57">
        <v>88</v>
      </c>
      <c r="H12" s="57">
        <v>83</v>
      </c>
      <c r="I12" s="57">
        <f aca="true" t="shared" si="1" ref="I12:I75">(G12+H12)/2</f>
        <v>85.5</v>
      </c>
      <c r="J12" s="51" t="str">
        <f t="shared" si="0"/>
        <v>TỐT</v>
      </c>
      <c r="K12" s="347"/>
      <c r="L12" s="1" t="s">
        <v>2397</v>
      </c>
    </row>
    <row r="13" spans="1:11" ht="22.5" customHeight="1">
      <c r="A13" s="51">
        <v>3</v>
      </c>
      <c r="B13" s="81">
        <v>1921116397</v>
      </c>
      <c r="C13" s="53" t="s">
        <v>783</v>
      </c>
      <c r="D13" s="82" t="s">
        <v>11</v>
      </c>
      <c r="E13" s="55" t="s">
        <v>803</v>
      </c>
      <c r="F13" s="83" t="s">
        <v>1150</v>
      </c>
      <c r="G13" s="57">
        <v>85</v>
      </c>
      <c r="H13" s="57">
        <v>80</v>
      </c>
      <c r="I13" s="57">
        <f t="shared" si="1"/>
        <v>82.5</v>
      </c>
      <c r="J13" s="51" t="str">
        <f t="shared" si="0"/>
        <v>TỐT</v>
      </c>
      <c r="K13" s="347"/>
    </row>
    <row r="14" spans="1:11" ht="22.5" customHeight="1">
      <c r="A14" s="51">
        <v>4</v>
      </c>
      <c r="B14" s="81">
        <v>1920255484</v>
      </c>
      <c r="C14" s="53" t="s">
        <v>1070</v>
      </c>
      <c r="D14" s="82" t="s">
        <v>13</v>
      </c>
      <c r="E14" s="55" t="s">
        <v>534</v>
      </c>
      <c r="F14" s="83" t="s">
        <v>1150</v>
      </c>
      <c r="G14" s="57">
        <v>85</v>
      </c>
      <c r="H14" s="57">
        <v>80</v>
      </c>
      <c r="I14" s="57">
        <f t="shared" si="1"/>
        <v>82.5</v>
      </c>
      <c r="J14" s="51" t="str">
        <f t="shared" si="0"/>
        <v>TỐT</v>
      </c>
      <c r="K14" s="347"/>
    </row>
    <row r="15" spans="1:11" ht="22.5" customHeight="1">
      <c r="A15" s="51">
        <v>5</v>
      </c>
      <c r="B15" s="81">
        <v>1921256699</v>
      </c>
      <c r="C15" s="53" t="s">
        <v>1710</v>
      </c>
      <c r="D15" s="82" t="s">
        <v>1548</v>
      </c>
      <c r="E15" s="55" t="s">
        <v>1071</v>
      </c>
      <c r="F15" s="83" t="s">
        <v>1150</v>
      </c>
      <c r="G15" s="57">
        <v>88</v>
      </c>
      <c r="H15" s="57">
        <v>83</v>
      </c>
      <c r="I15" s="57">
        <f t="shared" si="1"/>
        <v>85.5</v>
      </c>
      <c r="J15" s="51" t="str">
        <f t="shared" si="0"/>
        <v>TỐT</v>
      </c>
      <c r="K15" s="347"/>
    </row>
    <row r="16" spans="1:11" ht="22.5" customHeight="1">
      <c r="A16" s="51">
        <v>6</v>
      </c>
      <c r="B16" s="81">
        <v>172318871</v>
      </c>
      <c r="C16" s="53" t="s">
        <v>1074</v>
      </c>
      <c r="D16" s="82" t="s">
        <v>1679</v>
      </c>
      <c r="E16" s="55" t="s">
        <v>1075</v>
      </c>
      <c r="F16" s="83" t="s">
        <v>1150</v>
      </c>
      <c r="G16" s="57">
        <v>90</v>
      </c>
      <c r="H16" s="57">
        <v>87</v>
      </c>
      <c r="I16" s="57">
        <f t="shared" si="1"/>
        <v>88.5</v>
      </c>
      <c r="J16" s="51" t="str">
        <f t="shared" si="0"/>
        <v>TỐT</v>
      </c>
      <c r="K16" s="347"/>
    </row>
    <row r="17" spans="1:11" ht="22.5" customHeight="1">
      <c r="A17" s="51">
        <v>7</v>
      </c>
      <c r="B17" s="81">
        <v>1920256682</v>
      </c>
      <c r="C17" s="53" t="s">
        <v>1076</v>
      </c>
      <c r="D17" s="82" t="s">
        <v>1606</v>
      </c>
      <c r="E17" s="55" t="s">
        <v>894</v>
      </c>
      <c r="F17" s="83" t="s">
        <v>1150</v>
      </c>
      <c r="G17" s="57">
        <v>88</v>
      </c>
      <c r="H17" s="57">
        <v>88</v>
      </c>
      <c r="I17" s="57">
        <f t="shared" si="1"/>
        <v>88</v>
      </c>
      <c r="J17" s="51" t="str">
        <f t="shared" si="0"/>
        <v>TỐT</v>
      </c>
      <c r="K17" s="347"/>
    </row>
    <row r="18" spans="1:11" ht="22.5" customHeight="1">
      <c r="A18" s="51">
        <v>8</v>
      </c>
      <c r="B18" s="81">
        <v>1920255400</v>
      </c>
      <c r="C18" s="53" t="s">
        <v>1078</v>
      </c>
      <c r="D18" s="82" t="s">
        <v>1591</v>
      </c>
      <c r="E18" s="55" t="s">
        <v>1079</v>
      </c>
      <c r="F18" s="83" t="s">
        <v>1150</v>
      </c>
      <c r="G18" s="57">
        <v>85</v>
      </c>
      <c r="H18" s="57">
        <v>80</v>
      </c>
      <c r="I18" s="57">
        <f t="shared" si="1"/>
        <v>82.5</v>
      </c>
      <c r="J18" s="51" t="str">
        <f t="shared" si="0"/>
        <v>TỐT</v>
      </c>
      <c r="K18" s="347"/>
    </row>
    <row r="19" spans="1:11" ht="22.5" customHeight="1">
      <c r="A19" s="51">
        <v>9</v>
      </c>
      <c r="B19" s="81">
        <v>1921265672</v>
      </c>
      <c r="C19" s="53" t="s">
        <v>1083</v>
      </c>
      <c r="D19" s="82" t="s">
        <v>1534</v>
      </c>
      <c r="E19" s="55" t="s">
        <v>1084</v>
      </c>
      <c r="F19" s="83" t="s">
        <v>1150</v>
      </c>
      <c r="G19" s="57">
        <v>85</v>
      </c>
      <c r="H19" s="57">
        <v>85</v>
      </c>
      <c r="I19" s="57">
        <f t="shared" si="1"/>
        <v>85</v>
      </c>
      <c r="J19" s="51" t="str">
        <f t="shared" si="0"/>
        <v>TỐT</v>
      </c>
      <c r="K19" s="347"/>
    </row>
    <row r="20" spans="1:12" ht="22.5" customHeight="1">
      <c r="A20" s="51">
        <v>10</v>
      </c>
      <c r="B20" s="81">
        <v>1820253678</v>
      </c>
      <c r="C20" s="53" t="s">
        <v>2393</v>
      </c>
      <c r="D20" s="82" t="s">
        <v>1690</v>
      </c>
      <c r="E20" s="55">
        <v>34347</v>
      </c>
      <c r="F20" s="83" t="s">
        <v>1150</v>
      </c>
      <c r="G20" s="57">
        <v>85</v>
      </c>
      <c r="H20" s="57">
        <v>80</v>
      </c>
      <c r="I20" s="57">
        <f t="shared" si="1"/>
        <v>82.5</v>
      </c>
      <c r="J20" s="51" t="str">
        <f t="shared" si="0"/>
        <v>TỐT</v>
      </c>
      <c r="K20" s="347"/>
      <c r="L20" s="1" t="s">
        <v>2394</v>
      </c>
    </row>
    <row r="21" spans="1:11" ht="22.5" customHeight="1">
      <c r="A21" s="51">
        <v>11</v>
      </c>
      <c r="B21" s="81">
        <v>1921256677</v>
      </c>
      <c r="C21" s="53" t="s">
        <v>1093</v>
      </c>
      <c r="D21" s="82" t="s">
        <v>1726</v>
      </c>
      <c r="E21" s="55" t="s">
        <v>1094</v>
      </c>
      <c r="F21" s="83" t="s">
        <v>1150</v>
      </c>
      <c r="G21" s="57">
        <v>95</v>
      </c>
      <c r="H21" s="57">
        <v>95</v>
      </c>
      <c r="I21" s="57">
        <f t="shared" si="1"/>
        <v>95</v>
      </c>
      <c r="J21" s="51" t="str">
        <f t="shared" si="0"/>
        <v>X SẮC</v>
      </c>
      <c r="K21" s="347"/>
    </row>
    <row r="22" spans="1:11" ht="22.5" customHeight="1">
      <c r="A22" s="51">
        <v>12</v>
      </c>
      <c r="B22" s="81">
        <v>1921524685</v>
      </c>
      <c r="C22" s="53" t="s">
        <v>1095</v>
      </c>
      <c r="D22" s="82" t="s">
        <v>1686</v>
      </c>
      <c r="E22" s="55" t="s">
        <v>1096</v>
      </c>
      <c r="F22" s="83" t="s">
        <v>1150</v>
      </c>
      <c r="G22" s="57">
        <v>95</v>
      </c>
      <c r="H22" s="57">
        <v>95</v>
      </c>
      <c r="I22" s="57">
        <f t="shared" si="1"/>
        <v>95</v>
      </c>
      <c r="J22" s="51" t="str">
        <f t="shared" si="0"/>
        <v>X SẮC</v>
      </c>
      <c r="K22" s="347"/>
    </row>
    <row r="23" spans="1:11" ht="22.5" customHeight="1">
      <c r="A23" s="51">
        <v>13</v>
      </c>
      <c r="B23" s="81">
        <v>1920256702</v>
      </c>
      <c r="C23" s="53" t="s">
        <v>1097</v>
      </c>
      <c r="D23" s="82" t="s">
        <v>1098</v>
      </c>
      <c r="E23" s="55" t="s">
        <v>1099</v>
      </c>
      <c r="F23" s="83" t="s">
        <v>1150</v>
      </c>
      <c r="G23" s="57">
        <v>85</v>
      </c>
      <c r="H23" s="57">
        <v>85</v>
      </c>
      <c r="I23" s="57">
        <f t="shared" si="1"/>
        <v>85</v>
      </c>
      <c r="J23" s="51" t="str">
        <f t="shared" si="0"/>
        <v>TỐT</v>
      </c>
      <c r="K23" s="347"/>
    </row>
    <row r="24" spans="1:11" ht="22.5" customHeight="1">
      <c r="A24" s="51">
        <v>14</v>
      </c>
      <c r="B24" s="81">
        <v>1920265610</v>
      </c>
      <c r="C24" s="53" t="s">
        <v>1101</v>
      </c>
      <c r="D24" s="82" t="s">
        <v>1561</v>
      </c>
      <c r="E24" s="55" t="s">
        <v>1102</v>
      </c>
      <c r="F24" s="83" t="s">
        <v>1150</v>
      </c>
      <c r="G24" s="57">
        <v>88</v>
      </c>
      <c r="H24" s="57">
        <v>85</v>
      </c>
      <c r="I24" s="57">
        <f t="shared" si="1"/>
        <v>86.5</v>
      </c>
      <c r="J24" s="51" t="str">
        <f t="shared" si="0"/>
        <v>TỐT</v>
      </c>
      <c r="K24" s="347"/>
    </row>
    <row r="25" spans="1:11" ht="22.5" customHeight="1">
      <c r="A25" s="51">
        <v>15</v>
      </c>
      <c r="B25" s="81">
        <v>1921255577</v>
      </c>
      <c r="C25" s="53" t="s">
        <v>1100</v>
      </c>
      <c r="D25" s="82" t="s">
        <v>1561</v>
      </c>
      <c r="E25" s="55" t="s">
        <v>1086</v>
      </c>
      <c r="F25" s="83" t="s">
        <v>1150</v>
      </c>
      <c r="G25" s="57">
        <v>82</v>
      </c>
      <c r="H25" s="57">
        <v>80</v>
      </c>
      <c r="I25" s="57">
        <f t="shared" si="1"/>
        <v>81</v>
      </c>
      <c r="J25" s="51" t="str">
        <f t="shared" si="0"/>
        <v>TỐT</v>
      </c>
      <c r="K25" s="347"/>
    </row>
    <row r="26" spans="1:11" ht="22.5" customHeight="1">
      <c r="A26" s="51">
        <v>16</v>
      </c>
      <c r="B26" s="81">
        <v>1921255481</v>
      </c>
      <c r="C26" s="53" t="s">
        <v>1106</v>
      </c>
      <c r="D26" s="82" t="s">
        <v>1613</v>
      </c>
      <c r="E26" s="55" t="s">
        <v>321</v>
      </c>
      <c r="F26" s="83" t="s">
        <v>1150</v>
      </c>
      <c r="G26" s="57">
        <v>88</v>
      </c>
      <c r="H26" s="57">
        <v>88</v>
      </c>
      <c r="I26" s="57">
        <f t="shared" si="1"/>
        <v>88</v>
      </c>
      <c r="J26" s="51" t="str">
        <f t="shared" si="0"/>
        <v>TỐT</v>
      </c>
      <c r="K26" s="347"/>
    </row>
    <row r="27" spans="1:11" ht="22.5" customHeight="1">
      <c r="A27" s="51">
        <v>17</v>
      </c>
      <c r="B27" s="81">
        <v>1920256686</v>
      </c>
      <c r="C27" s="53" t="s">
        <v>1114</v>
      </c>
      <c r="D27" s="82" t="s">
        <v>1721</v>
      </c>
      <c r="E27" s="55" t="s">
        <v>1109</v>
      </c>
      <c r="F27" s="83" t="s">
        <v>1150</v>
      </c>
      <c r="G27" s="57">
        <v>88</v>
      </c>
      <c r="H27" s="57">
        <v>85</v>
      </c>
      <c r="I27" s="57">
        <f t="shared" si="1"/>
        <v>86.5</v>
      </c>
      <c r="J27" s="51" t="str">
        <f t="shared" si="0"/>
        <v>TỐT</v>
      </c>
      <c r="K27" s="347"/>
    </row>
    <row r="28" spans="1:11" ht="22.5" customHeight="1">
      <c r="A28" s="51">
        <v>18</v>
      </c>
      <c r="B28" s="81">
        <v>1920265634</v>
      </c>
      <c r="C28" s="53" t="s">
        <v>1910</v>
      </c>
      <c r="D28" s="82" t="s">
        <v>1721</v>
      </c>
      <c r="E28" s="55" t="s">
        <v>1021</v>
      </c>
      <c r="F28" s="83" t="s">
        <v>1150</v>
      </c>
      <c r="G28" s="57">
        <v>88</v>
      </c>
      <c r="H28" s="57">
        <v>80</v>
      </c>
      <c r="I28" s="57">
        <f t="shared" si="1"/>
        <v>84</v>
      </c>
      <c r="J28" s="51" t="str">
        <f t="shared" si="0"/>
        <v>TỐT</v>
      </c>
      <c r="K28" s="347"/>
    </row>
    <row r="29" spans="1:11" ht="22.5" customHeight="1">
      <c r="A29" s="51">
        <v>19</v>
      </c>
      <c r="B29" s="81">
        <v>1920256692</v>
      </c>
      <c r="C29" s="53" t="s">
        <v>1118</v>
      </c>
      <c r="D29" s="82" t="s">
        <v>1517</v>
      </c>
      <c r="E29" s="55" t="s">
        <v>1004</v>
      </c>
      <c r="F29" s="83" t="s">
        <v>1150</v>
      </c>
      <c r="G29" s="57">
        <v>88</v>
      </c>
      <c r="H29" s="57">
        <v>85</v>
      </c>
      <c r="I29" s="57">
        <f t="shared" si="1"/>
        <v>86.5</v>
      </c>
      <c r="J29" s="51" t="str">
        <f t="shared" si="0"/>
        <v>TỐT</v>
      </c>
      <c r="K29" s="347"/>
    </row>
    <row r="30" spans="1:11" ht="22.5" customHeight="1">
      <c r="A30" s="51">
        <v>20</v>
      </c>
      <c r="B30" s="81">
        <v>1920256709</v>
      </c>
      <c r="C30" s="53" t="s">
        <v>1117</v>
      </c>
      <c r="D30" s="82" t="s">
        <v>1517</v>
      </c>
      <c r="E30" s="55" t="s">
        <v>945</v>
      </c>
      <c r="F30" s="83" t="s">
        <v>1150</v>
      </c>
      <c r="G30" s="57">
        <v>85</v>
      </c>
      <c r="H30" s="57">
        <v>85</v>
      </c>
      <c r="I30" s="57">
        <f t="shared" si="1"/>
        <v>85</v>
      </c>
      <c r="J30" s="51" t="str">
        <f t="shared" si="0"/>
        <v>TỐT</v>
      </c>
      <c r="K30" s="347"/>
    </row>
    <row r="31" spans="1:11" ht="22.5" customHeight="1">
      <c r="A31" s="51">
        <v>21</v>
      </c>
      <c r="B31" s="81">
        <v>1810215760</v>
      </c>
      <c r="C31" s="53" t="s">
        <v>1119</v>
      </c>
      <c r="D31" s="82" t="s">
        <v>1120</v>
      </c>
      <c r="E31" s="55" t="s">
        <v>1770</v>
      </c>
      <c r="F31" s="83" t="s">
        <v>1150</v>
      </c>
      <c r="G31" s="57">
        <v>88</v>
      </c>
      <c r="H31" s="57">
        <v>85</v>
      </c>
      <c r="I31" s="57">
        <f t="shared" si="1"/>
        <v>86.5</v>
      </c>
      <c r="J31" s="51" t="str">
        <f t="shared" si="0"/>
        <v>TỐT</v>
      </c>
      <c r="K31" s="347"/>
    </row>
    <row r="32" spans="1:11" ht="22.5" customHeight="1">
      <c r="A32" s="51">
        <v>22</v>
      </c>
      <c r="B32" s="81">
        <v>1920255450</v>
      </c>
      <c r="C32" s="53" t="s">
        <v>1696</v>
      </c>
      <c r="D32" s="82" t="s">
        <v>1611</v>
      </c>
      <c r="E32" s="55" t="s">
        <v>54</v>
      </c>
      <c r="F32" s="83" t="s">
        <v>1150</v>
      </c>
      <c r="G32" s="57">
        <v>88</v>
      </c>
      <c r="H32" s="57">
        <v>88</v>
      </c>
      <c r="I32" s="57">
        <f t="shared" si="1"/>
        <v>88</v>
      </c>
      <c r="J32" s="51" t="str">
        <f t="shared" si="0"/>
        <v>TỐT</v>
      </c>
      <c r="K32" s="347"/>
    </row>
    <row r="33" spans="1:11" ht="22.5" customHeight="1">
      <c r="A33" s="51">
        <v>23</v>
      </c>
      <c r="B33" s="81">
        <v>1920256690</v>
      </c>
      <c r="C33" s="53" t="s">
        <v>1121</v>
      </c>
      <c r="D33" s="82" t="s">
        <v>1611</v>
      </c>
      <c r="E33" s="55" t="s">
        <v>63</v>
      </c>
      <c r="F33" s="83" t="s">
        <v>1150</v>
      </c>
      <c r="G33" s="57">
        <v>85</v>
      </c>
      <c r="H33" s="57">
        <v>85</v>
      </c>
      <c r="I33" s="57">
        <f t="shared" si="1"/>
        <v>85</v>
      </c>
      <c r="J33" s="51" t="str">
        <f t="shared" si="0"/>
        <v>TỐT</v>
      </c>
      <c r="K33" s="347"/>
    </row>
    <row r="34" spans="1:11" ht="22.5" customHeight="1">
      <c r="A34" s="51">
        <v>24</v>
      </c>
      <c r="B34" s="81">
        <v>1920255452</v>
      </c>
      <c r="C34" s="53" t="s">
        <v>1124</v>
      </c>
      <c r="D34" s="82" t="s">
        <v>1593</v>
      </c>
      <c r="E34" s="55" t="s">
        <v>1064</v>
      </c>
      <c r="F34" s="83" t="s">
        <v>1150</v>
      </c>
      <c r="G34" s="57">
        <v>85</v>
      </c>
      <c r="H34" s="57">
        <v>85</v>
      </c>
      <c r="I34" s="57">
        <f t="shared" si="1"/>
        <v>85</v>
      </c>
      <c r="J34" s="51" t="str">
        <f t="shared" si="0"/>
        <v>TỐT</v>
      </c>
      <c r="K34" s="347"/>
    </row>
    <row r="35" spans="1:11" ht="22.5" customHeight="1">
      <c r="A35" s="51">
        <v>25</v>
      </c>
      <c r="B35" s="81">
        <v>1920256693</v>
      </c>
      <c r="C35" s="53" t="s">
        <v>1131</v>
      </c>
      <c r="D35" s="82" t="s">
        <v>1610</v>
      </c>
      <c r="E35" s="55" t="s">
        <v>1132</v>
      </c>
      <c r="F35" s="83" t="s">
        <v>1150</v>
      </c>
      <c r="G35" s="57">
        <v>85</v>
      </c>
      <c r="H35" s="57">
        <v>85</v>
      </c>
      <c r="I35" s="57">
        <f t="shared" si="1"/>
        <v>85</v>
      </c>
      <c r="J35" s="51" t="str">
        <f t="shared" si="0"/>
        <v>TỐT</v>
      </c>
      <c r="K35" s="347"/>
    </row>
    <row r="36" spans="1:11" ht="22.5" customHeight="1">
      <c r="A36" s="51">
        <v>26</v>
      </c>
      <c r="B36" s="81">
        <v>1920259014</v>
      </c>
      <c r="C36" s="53" t="s">
        <v>1661</v>
      </c>
      <c r="D36" s="82" t="s">
        <v>1137</v>
      </c>
      <c r="E36" s="55" t="s">
        <v>1004</v>
      </c>
      <c r="F36" s="83" t="s">
        <v>1150</v>
      </c>
      <c r="G36" s="57">
        <v>85</v>
      </c>
      <c r="H36" s="57">
        <v>80</v>
      </c>
      <c r="I36" s="57">
        <f t="shared" si="1"/>
        <v>82.5</v>
      </c>
      <c r="J36" s="51" t="str">
        <f t="shared" si="0"/>
        <v>TỐT</v>
      </c>
      <c r="K36" s="347"/>
    </row>
    <row r="37" spans="1:11" ht="22.5" customHeight="1">
      <c r="A37" s="51">
        <v>27</v>
      </c>
      <c r="B37" s="81">
        <v>1810215481</v>
      </c>
      <c r="C37" s="53" t="s">
        <v>1730</v>
      </c>
      <c r="D37" s="82" t="s">
        <v>1668</v>
      </c>
      <c r="E37" s="55" t="s">
        <v>354</v>
      </c>
      <c r="F37" s="83" t="s">
        <v>1150</v>
      </c>
      <c r="G37" s="57">
        <v>85</v>
      </c>
      <c r="H37" s="57">
        <v>85</v>
      </c>
      <c r="I37" s="57">
        <f t="shared" si="1"/>
        <v>85</v>
      </c>
      <c r="J37" s="51" t="str">
        <f t="shared" si="0"/>
        <v>TỐT</v>
      </c>
      <c r="K37" s="347"/>
    </row>
    <row r="38" spans="1:11" ht="22.5" customHeight="1">
      <c r="A38" s="51">
        <v>28</v>
      </c>
      <c r="B38" s="81">
        <v>1920256698</v>
      </c>
      <c r="C38" s="53" t="s">
        <v>1139</v>
      </c>
      <c r="D38" s="82" t="s">
        <v>1584</v>
      </c>
      <c r="E38" s="55" t="s">
        <v>1140</v>
      </c>
      <c r="F38" s="83" t="s">
        <v>1150</v>
      </c>
      <c r="G38" s="57">
        <v>95</v>
      </c>
      <c r="H38" s="57">
        <v>98</v>
      </c>
      <c r="I38" s="57">
        <f t="shared" si="1"/>
        <v>96.5</v>
      </c>
      <c r="J38" s="51" t="str">
        <f t="shared" si="0"/>
        <v>X SẮC</v>
      </c>
      <c r="K38" s="347"/>
    </row>
    <row r="39" spans="1:11" ht="22.5" customHeight="1">
      <c r="A39" s="51">
        <v>29</v>
      </c>
      <c r="B39" s="81">
        <v>1920255517</v>
      </c>
      <c r="C39" s="53" t="s">
        <v>1701</v>
      </c>
      <c r="D39" s="82" t="s">
        <v>1587</v>
      </c>
      <c r="E39" s="55" t="s">
        <v>1055</v>
      </c>
      <c r="F39" s="83" t="s">
        <v>1150</v>
      </c>
      <c r="G39" s="57">
        <v>85</v>
      </c>
      <c r="H39" s="57">
        <v>85</v>
      </c>
      <c r="I39" s="57">
        <f t="shared" si="1"/>
        <v>85</v>
      </c>
      <c r="J39" s="51" t="str">
        <f t="shared" si="0"/>
        <v>TỐT</v>
      </c>
      <c r="K39" s="347"/>
    </row>
    <row r="40" spans="1:11" ht="22.5" customHeight="1">
      <c r="A40" s="51">
        <v>30</v>
      </c>
      <c r="B40" s="81">
        <v>1920251341</v>
      </c>
      <c r="C40" s="53" t="s">
        <v>1141</v>
      </c>
      <c r="D40" s="82" t="s">
        <v>1142</v>
      </c>
      <c r="E40" s="55" t="s">
        <v>1143</v>
      </c>
      <c r="F40" s="83" t="s">
        <v>1150</v>
      </c>
      <c r="G40" s="57">
        <v>85</v>
      </c>
      <c r="H40" s="57">
        <v>87</v>
      </c>
      <c r="I40" s="57">
        <f t="shared" si="1"/>
        <v>86</v>
      </c>
      <c r="J40" s="51" t="str">
        <f t="shared" si="0"/>
        <v>TỐT</v>
      </c>
      <c r="K40" s="347"/>
    </row>
    <row r="41" spans="1:12" ht="22.5" customHeight="1">
      <c r="A41" s="51">
        <v>31</v>
      </c>
      <c r="B41" s="81">
        <v>1920251323</v>
      </c>
      <c r="C41" s="53" t="s">
        <v>1144</v>
      </c>
      <c r="D41" s="82" t="s">
        <v>762</v>
      </c>
      <c r="E41" s="55" t="s">
        <v>1145</v>
      </c>
      <c r="F41" s="83" t="s">
        <v>1150</v>
      </c>
      <c r="G41" s="57">
        <v>70</v>
      </c>
      <c r="H41" s="57">
        <v>0</v>
      </c>
      <c r="I41" s="57">
        <f t="shared" si="1"/>
        <v>35</v>
      </c>
      <c r="J41" s="51" t="str">
        <f t="shared" si="0"/>
        <v>YẾU</v>
      </c>
      <c r="K41" s="347" t="s">
        <v>2464</v>
      </c>
      <c r="L41" s="1" t="s">
        <v>2484</v>
      </c>
    </row>
    <row r="42" spans="1:11" ht="22.5" customHeight="1">
      <c r="A42" s="51">
        <v>32</v>
      </c>
      <c r="B42" s="81">
        <v>1920256706</v>
      </c>
      <c r="C42" s="53" t="s">
        <v>1146</v>
      </c>
      <c r="D42" s="82" t="s">
        <v>762</v>
      </c>
      <c r="E42" s="55" t="s">
        <v>59</v>
      </c>
      <c r="F42" s="83" t="s">
        <v>1150</v>
      </c>
      <c r="G42" s="57">
        <v>88</v>
      </c>
      <c r="H42" s="57">
        <v>87</v>
      </c>
      <c r="I42" s="57">
        <f t="shared" si="1"/>
        <v>87.5</v>
      </c>
      <c r="J42" s="51" t="str">
        <f t="shared" si="0"/>
        <v>TỐT</v>
      </c>
      <c r="K42" s="347"/>
    </row>
    <row r="43" spans="1:11" ht="22.5" customHeight="1">
      <c r="A43" s="51">
        <v>33</v>
      </c>
      <c r="B43" s="81">
        <v>1920715722</v>
      </c>
      <c r="C43" s="53" t="s">
        <v>1147</v>
      </c>
      <c r="D43" s="82" t="s">
        <v>1665</v>
      </c>
      <c r="E43" s="55" t="s">
        <v>1102</v>
      </c>
      <c r="F43" s="83" t="s">
        <v>1150</v>
      </c>
      <c r="G43" s="57">
        <v>88</v>
      </c>
      <c r="H43" s="57">
        <v>80</v>
      </c>
      <c r="I43" s="57">
        <f t="shared" si="1"/>
        <v>84</v>
      </c>
      <c r="J43" s="51" t="str">
        <f t="shared" si="0"/>
        <v>TỐT</v>
      </c>
      <c r="K43" s="347"/>
    </row>
    <row r="44" spans="1:12" ht="22.5" customHeight="1">
      <c r="A44" s="51">
        <v>34</v>
      </c>
      <c r="B44" s="81">
        <v>1921215006</v>
      </c>
      <c r="C44" s="53" t="s">
        <v>1278</v>
      </c>
      <c r="D44" s="82" t="s">
        <v>1623</v>
      </c>
      <c r="E44" s="55" t="s">
        <v>1279</v>
      </c>
      <c r="F44" s="83" t="s">
        <v>1151</v>
      </c>
      <c r="G44" s="57">
        <v>84</v>
      </c>
      <c r="H44" s="57">
        <v>85</v>
      </c>
      <c r="I44" s="57">
        <f t="shared" si="1"/>
        <v>84.5</v>
      </c>
      <c r="J44" s="51" t="str">
        <f t="shared" si="0"/>
        <v>TỐT</v>
      </c>
      <c r="K44" s="347"/>
      <c r="L44" s="1" t="s">
        <v>2398</v>
      </c>
    </row>
    <row r="45" spans="1:11" ht="22.5" customHeight="1">
      <c r="A45" s="51">
        <v>35</v>
      </c>
      <c r="B45" s="81">
        <v>1920258463</v>
      </c>
      <c r="C45" s="53" t="s">
        <v>1062</v>
      </c>
      <c r="D45" s="82" t="s">
        <v>1649</v>
      </c>
      <c r="E45" s="55" t="s">
        <v>1063</v>
      </c>
      <c r="F45" s="83" t="s">
        <v>1151</v>
      </c>
      <c r="G45" s="57">
        <v>82</v>
      </c>
      <c r="H45" s="57">
        <v>80</v>
      </c>
      <c r="I45" s="57">
        <f t="shared" si="1"/>
        <v>81</v>
      </c>
      <c r="J45" s="51" t="str">
        <f t="shared" si="0"/>
        <v>TỐT</v>
      </c>
      <c r="K45" s="347"/>
    </row>
    <row r="46" spans="1:11" ht="22.5" customHeight="1">
      <c r="A46" s="51">
        <v>36</v>
      </c>
      <c r="B46" s="81">
        <v>1910216922</v>
      </c>
      <c r="C46" s="53" t="s">
        <v>1065</v>
      </c>
      <c r="D46" s="82" t="s">
        <v>1543</v>
      </c>
      <c r="E46" s="55" t="s">
        <v>797</v>
      </c>
      <c r="F46" s="83" t="s">
        <v>1151</v>
      </c>
      <c r="G46" s="57">
        <v>82</v>
      </c>
      <c r="H46" s="57">
        <v>85</v>
      </c>
      <c r="I46" s="57">
        <f t="shared" si="1"/>
        <v>83.5</v>
      </c>
      <c r="J46" s="51" t="str">
        <f t="shared" si="0"/>
        <v>TỐT</v>
      </c>
      <c r="K46" s="347"/>
    </row>
    <row r="47" spans="1:11" ht="22.5" customHeight="1">
      <c r="A47" s="51">
        <v>37</v>
      </c>
      <c r="B47" s="81">
        <v>1920259907</v>
      </c>
      <c r="C47" s="53" t="s">
        <v>1689</v>
      </c>
      <c r="D47" s="82" t="s">
        <v>1543</v>
      </c>
      <c r="E47" s="55" t="s">
        <v>1066</v>
      </c>
      <c r="F47" s="83" t="s">
        <v>1151</v>
      </c>
      <c r="G47" s="57">
        <v>85</v>
      </c>
      <c r="H47" s="57">
        <v>85</v>
      </c>
      <c r="I47" s="57">
        <f t="shared" si="1"/>
        <v>85</v>
      </c>
      <c r="J47" s="51" t="str">
        <f t="shared" si="0"/>
        <v>TỐT</v>
      </c>
      <c r="K47" s="347"/>
    </row>
    <row r="48" spans="1:11" ht="22.5" customHeight="1">
      <c r="A48" s="51">
        <v>38</v>
      </c>
      <c r="B48" s="81">
        <v>1920256683</v>
      </c>
      <c r="C48" s="53" t="s">
        <v>18</v>
      </c>
      <c r="D48" s="82" t="s">
        <v>1068</v>
      </c>
      <c r="E48" s="55" t="s">
        <v>922</v>
      </c>
      <c r="F48" s="83" t="s">
        <v>1151</v>
      </c>
      <c r="G48" s="57">
        <v>85</v>
      </c>
      <c r="H48" s="57">
        <v>85</v>
      </c>
      <c r="I48" s="57">
        <f t="shared" si="1"/>
        <v>85</v>
      </c>
      <c r="J48" s="51" t="str">
        <f t="shared" si="0"/>
        <v>TỐT</v>
      </c>
      <c r="K48" s="347"/>
    </row>
    <row r="49" spans="1:11" ht="22.5" customHeight="1">
      <c r="A49" s="51">
        <v>39</v>
      </c>
      <c r="B49" s="81">
        <v>1921255455</v>
      </c>
      <c r="C49" s="53" t="s">
        <v>1725</v>
      </c>
      <c r="D49" s="82" t="s">
        <v>1069</v>
      </c>
      <c r="E49" s="55" t="s">
        <v>989</v>
      </c>
      <c r="F49" s="83" t="s">
        <v>1151</v>
      </c>
      <c r="G49" s="57">
        <v>67</v>
      </c>
      <c r="H49" s="57">
        <v>0</v>
      </c>
      <c r="I49" s="57">
        <f t="shared" si="1"/>
        <v>33.5</v>
      </c>
      <c r="J49" s="51" t="str">
        <f t="shared" si="0"/>
        <v>YẾU</v>
      </c>
      <c r="K49" s="347" t="s">
        <v>2464</v>
      </c>
    </row>
    <row r="50" spans="1:11" ht="22.5" customHeight="1">
      <c r="A50" s="51">
        <v>40</v>
      </c>
      <c r="B50" s="81">
        <v>1920256704</v>
      </c>
      <c r="C50" s="53" t="s">
        <v>18</v>
      </c>
      <c r="D50" s="82" t="s">
        <v>1604</v>
      </c>
      <c r="E50" s="55" t="s">
        <v>54</v>
      </c>
      <c r="F50" s="83" t="s">
        <v>1151</v>
      </c>
      <c r="G50" s="57">
        <v>85</v>
      </c>
      <c r="H50" s="57">
        <v>82</v>
      </c>
      <c r="I50" s="57">
        <f t="shared" si="1"/>
        <v>83.5</v>
      </c>
      <c r="J50" s="51" t="str">
        <f t="shared" si="0"/>
        <v>TỐT</v>
      </c>
      <c r="K50" s="347"/>
    </row>
    <row r="51" spans="1:11" ht="22.5" customHeight="1">
      <c r="A51" s="51">
        <v>41</v>
      </c>
      <c r="B51" s="81">
        <v>1920255413</v>
      </c>
      <c r="C51" s="53" t="s">
        <v>1590</v>
      </c>
      <c r="D51" s="82" t="s">
        <v>1679</v>
      </c>
      <c r="E51" s="55" t="s">
        <v>797</v>
      </c>
      <c r="F51" s="83" t="s">
        <v>1151</v>
      </c>
      <c r="G51" s="57">
        <v>85</v>
      </c>
      <c r="H51" s="57">
        <v>80</v>
      </c>
      <c r="I51" s="57">
        <f t="shared" si="1"/>
        <v>82.5</v>
      </c>
      <c r="J51" s="51" t="str">
        <f t="shared" si="0"/>
        <v>TỐT</v>
      </c>
      <c r="K51" s="347"/>
    </row>
    <row r="52" spans="1:11" ht="22.5" customHeight="1">
      <c r="A52" s="51">
        <v>42</v>
      </c>
      <c r="B52" s="81">
        <v>1920258472</v>
      </c>
      <c r="C52" s="53" t="s">
        <v>1519</v>
      </c>
      <c r="D52" s="82" t="s">
        <v>1679</v>
      </c>
      <c r="E52" s="55" t="s">
        <v>113</v>
      </c>
      <c r="F52" s="83" t="s">
        <v>1151</v>
      </c>
      <c r="G52" s="57">
        <v>80</v>
      </c>
      <c r="H52" s="57">
        <v>85</v>
      </c>
      <c r="I52" s="57">
        <f t="shared" si="1"/>
        <v>82.5</v>
      </c>
      <c r="J52" s="51" t="str">
        <f t="shared" si="0"/>
        <v>TỐT</v>
      </c>
      <c r="K52" s="347"/>
    </row>
    <row r="53" spans="1:11" ht="22.5" customHeight="1">
      <c r="A53" s="51">
        <v>43</v>
      </c>
      <c r="B53" s="81">
        <v>1920265677</v>
      </c>
      <c r="C53" s="53" t="s">
        <v>1707</v>
      </c>
      <c r="D53" s="82" t="s">
        <v>1520</v>
      </c>
      <c r="E53" s="55" t="s">
        <v>1077</v>
      </c>
      <c r="F53" s="83" t="s">
        <v>1151</v>
      </c>
      <c r="G53" s="57">
        <v>85</v>
      </c>
      <c r="H53" s="57">
        <v>85</v>
      </c>
      <c r="I53" s="57">
        <f t="shared" si="1"/>
        <v>85</v>
      </c>
      <c r="J53" s="51" t="str">
        <f t="shared" si="0"/>
        <v>TỐT</v>
      </c>
      <c r="K53" s="347"/>
    </row>
    <row r="54" spans="1:11" ht="22.5" customHeight="1">
      <c r="A54" s="51">
        <v>44</v>
      </c>
      <c r="B54" s="81">
        <v>1920256679</v>
      </c>
      <c r="C54" s="53" t="s">
        <v>1596</v>
      </c>
      <c r="D54" s="82" t="s">
        <v>1562</v>
      </c>
      <c r="E54" s="55" t="s">
        <v>517</v>
      </c>
      <c r="F54" s="83" t="s">
        <v>1151</v>
      </c>
      <c r="G54" s="57">
        <v>85</v>
      </c>
      <c r="H54" s="57">
        <v>85</v>
      </c>
      <c r="I54" s="57">
        <f t="shared" si="1"/>
        <v>85</v>
      </c>
      <c r="J54" s="51" t="str">
        <f t="shared" si="0"/>
        <v>TỐT</v>
      </c>
      <c r="K54" s="347"/>
    </row>
    <row r="55" spans="1:11" ht="22.5" customHeight="1">
      <c r="A55" s="51">
        <v>45</v>
      </c>
      <c r="B55" s="81">
        <v>1920715843</v>
      </c>
      <c r="C55" s="53" t="s">
        <v>1085</v>
      </c>
      <c r="D55" s="82" t="s">
        <v>1534</v>
      </c>
      <c r="E55" s="55" t="s">
        <v>1086</v>
      </c>
      <c r="F55" s="83" t="s">
        <v>1151</v>
      </c>
      <c r="G55" s="57">
        <v>95</v>
      </c>
      <c r="H55" s="57">
        <v>92</v>
      </c>
      <c r="I55" s="57">
        <f t="shared" si="1"/>
        <v>93.5</v>
      </c>
      <c r="J55" s="51" t="str">
        <f t="shared" si="0"/>
        <v>X SẮC</v>
      </c>
      <c r="K55" s="347"/>
    </row>
    <row r="56" spans="1:11" ht="22.5" customHeight="1">
      <c r="A56" s="51">
        <v>46</v>
      </c>
      <c r="B56" s="81">
        <v>1920251848</v>
      </c>
      <c r="C56" s="53" t="s">
        <v>1087</v>
      </c>
      <c r="D56" s="82" t="s">
        <v>1690</v>
      </c>
      <c r="E56" s="55" t="s">
        <v>702</v>
      </c>
      <c r="F56" s="83" t="s">
        <v>1151</v>
      </c>
      <c r="G56" s="57">
        <v>82</v>
      </c>
      <c r="H56" s="57">
        <v>85</v>
      </c>
      <c r="I56" s="57">
        <f t="shared" si="1"/>
        <v>83.5</v>
      </c>
      <c r="J56" s="51" t="str">
        <f t="shared" si="0"/>
        <v>TỐT</v>
      </c>
      <c r="K56" s="347"/>
    </row>
    <row r="57" spans="1:11" ht="22.5" customHeight="1">
      <c r="A57" s="51">
        <v>47</v>
      </c>
      <c r="B57" s="81">
        <v>1920225265</v>
      </c>
      <c r="C57" s="53" t="s">
        <v>1088</v>
      </c>
      <c r="D57" s="82" t="s">
        <v>1671</v>
      </c>
      <c r="E57" s="55" t="s">
        <v>1089</v>
      </c>
      <c r="F57" s="83" t="s">
        <v>1151</v>
      </c>
      <c r="G57" s="57">
        <v>72</v>
      </c>
      <c r="H57" s="57">
        <v>0</v>
      </c>
      <c r="I57" s="57">
        <f t="shared" si="1"/>
        <v>36</v>
      </c>
      <c r="J57" s="51" t="str">
        <f t="shared" si="0"/>
        <v>YẾU</v>
      </c>
      <c r="K57" s="347" t="s">
        <v>2464</v>
      </c>
    </row>
    <row r="58" spans="1:11" ht="22.5" customHeight="1">
      <c r="A58" s="51">
        <v>48</v>
      </c>
      <c r="B58" s="81">
        <v>1921256703</v>
      </c>
      <c r="C58" s="53" t="s">
        <v>1090</v>
      </c>
      <c r="D58" s="82" t="s">
        <v>1635</v>
      </c>
      <c r="E58" s="55" t="s">
        <v>1091</v>
      </c>
      <c r="F58" s="83" t="s">
        <v>1151</v>
      </c>
      <c r="G58" s="57">
        <v>67</v>
      </c>
      <c r="H58" s="57">
        <v>75</v>
      </c>
      <c r="I58" s="57">
        <f t="shared" si="1"/>
        <v>71</v>
      </c>
      <c r="J58" s="51" t="str">
        <f t="shared" si="0"/>
        <v>KHÁ</v>
      </c>
      <c r="K58" s="347"/>
    </row>
    <row r="59" spans="1:11" ht="22.5" customHeight="1">
      <c r="A59" s="51">
        <v>49</v>
      </c>
      <c r="B59" s="81">
        <v>1921255551</v>
      </c>
      <c r="C59" s="53" t="s">
        <v>1092</v>
      </c>
      <c r="D59" s="82" t="s">
        <v>1711</v>
      </c>
      <c r="E59" s="55" t="s">
        <v>803</v>
      </c>
      <c r="F59" s="83" t="s">
        <v>1151</v>
      </c>
      <c r="G59" s="57">
        <v>95</v>
      </c>
      <c r="H59" s="57">
        <v>95</v>
      </c>
      <c r="I59" s="57">
        <f t="shared" si="1"/>
        <v>95</v>
      </c>
      <c r="J59" s="51" t="str">
        <f t="shared" si="0"/>
        <v>X SẮC</v>
      </c>
      <c r="K59" s="347"/>
    </row>
    <row r="60" spans="1:11" ht="22.5" customHeight="1">
      <c r="A60" s="51">
        <v>50</v>
      </c>
      <c r="B60" s="81">
        <v>1921256680</v>
      </c>
      <c r="C60" s="53" t="s">
        <v>1892</v>
      </c>
      <c r="D60" s="82" t="s">
        <v>1711</v>
      </c>
      <c r="E60" s="55" t="s">
        <v>832</v>
      </c>
      <c r="F60" s="83" t="s">
        <v>1151</v>
      </c>
      <c r="G60" s="57">
        <v>82</v>
      </c>
      <c r="H60" s="57">
        <v>82</v>
      </c>
      <c r="I60" s="57">
        <f t="shared" si="1"/>
        <v>82</v>
      </c>
      <c r="J60" s="51" t="str">
        <f t="shared" si="0"/>
        <v>TỐT</v>
      </c>
      <c r="K60" s="347"/>
    </row>
    <row r="61" spans="1:11" ht="22.5" customHeight="1">
      <c r="A61" s="51">
        <v>51</v>
      </c>
      <c r="B61" s="81">
        <v>1920265650</v>
      </c>
      <c r="C61" s="53" t="s">
        <v>1105</v>
      </c>
      <c r="D61" s="82" t="s">
        <v>1561</v>
      </c>
      <c r="E61" s="55" t="s">
        <v>811</v>
      </c>
      <c r="F61" s="83" t="s">
        <v>1151</v>
      </c>
      <c r="G61" s="57">
        <v>80</v>
      </c>
      <c r="H61" s="57">
        <v>85</v>
      </c>
      <c r="I61" s="57">
        <f t="shared" si="1"/>
        <v>82.5</v>
      </c>
      <c r="J61" s="51" t="str">
        <f t="shared" si="0"/>
        <v>TỐT</v>
      </c>
      <c r="K61" s="347"/>
    </row>
    <row r="62" spans="1:11" ht="22.5" customHeight="1">
      <c r="A62" s="51">
        <v>52</v>
      </c>
      <c r="B62" s="81">
        <v>1920716832</v>
      </c>
      <c r="C62" s="53" t="s">
        <v>1688</v>
      </c>
      <c r="D62" s="82" t="s">
        <v>1107</v>
      </c>
      <c r="E62" s="55" t="s">
        <v>403</v>
      </c>
      <c r="F62" s="83" t="s">
        <v>1151</v>
      </c>
      <c r="G62" s="57">
        <v>85</v>
      </c>
      <c r="H62" s="57">
        <v>85</v>
      </c>
      <c r="I62" s="57">
        <f t="shared" si="1"/>
        <v>85</v>
      </c>
      <c r="J62" s="51" t="str">
        <f t="shared" si="0"/>
        <v>TỐT</v>
      </c>
      <c r="K62" s="347"/>
    </row>
    <row r="63" spans="1:11" ht="22.5" customHeight="1">
      <c r="A63" s="51">
        <v>53</v>
      </c>
      <c r="B63" s="81">
        <v>1920256695</v>
      </c>
      <c r="C63" s="53" t="s">
        <v>1735</v>
      </c>
      <c r="D63" s="82" t="s">
        <v>1616</v>
      </c>
      <c r="E63" s="55" t="s">
        <v>1108</v>
      </c>
      <c r="F63" s="83" t="s">
        <v>1151</v>
      </c>
      <c r="G63" s="57">
        <v>85</v>
      </c>
      <c r="H63" s="57">
        <v>85</v>
      </c>
      <c r="I63" s="57">
        <f t="shared" si="1"/>
        <v>85</v>
      </c>
      <c r="J63" s="51" t="str">
        <f t="shared" si="0"/>
        <v>TỐT</v>
      </c>
      <c r="K63" s="347"/>
    </row>
    <row r="64" spans="1:11" ht="22.5" customHeight="1">
      <c r="A64" s="51">
        <v>54</v>
      </c>
      <c r="B64" s="81">
        <v>1920250953</v>
      </c>
      <c r="C64" s="53" t="s">
        <v>1707</v>
      </c>
      <c r="D64" s="82" t="s">
        <v>1581</v>
      </c>
      <c r="E64" s="55" t="s">
        <v>1109</v>
      </c>
      <c r="F64" s="83" t="s">
        <v>1151</v>
      </c>
      <c r="G64" s="57">
        <v>85</v>
      </c>
      <c r="H64" s="57">
        <v>85</v>
      </c>
      <c r="I64" s="57">
        <f t="shared" si="1"/>
        <v>85</v>
      </c>
      <c r="J64" s="51" t="str">
        <f t="shared" si="0"/>
        <v>TỐT</v>
      </c>
      <c r="K64" s="347"/>
    </row>
    <row r="65" spans="1:11" ht="22.5" customHeight="1">
      <c r="A65" s="51">
        <v>55</v>
      </c>
      <c r="B65" s="81">
        <v>1920258580</v>
      </c>
      <c r="C65" s="53" t="s">
        <v>1110</v>
      </c>
      <c r="D65" s="82" t="s">
        <v>1518</v>
      </c>
      <c r="E65" s="55" t="s">
        <v>1111</v>
      </c>
      <c r="F65" s="83" t="s">
        <v>1151</v>
      </c>
      <c r="G65" s="57">
        <v>85</v>
      </c>
      <c r="H65" s="57">
        <v>80</v>
      </c>
      <c r="I65" s="57">
        <f t="shared" si="1"/>
        <v>82.5</v>
      </c>
      <c r="J65" s="51" t="str">
        <f t="shared" si="0"/>
        <v>TỐT</v>
      </c>
      <c r="K65" s="347"/>
    </row>
    <row r="66" spans="1:11" ht="22.5" customHeight="1">
      <c r="A66" s="51">
        <v>56</v>
      </c>
      <c r="B66" s="81">
        <v>1920256713</v>
      </c>
      <c r="C66" s="53" t="s">
        <v>1115</v>
      </c>
      <c r="D66" s="82" t="s">
        <v>1657</v>
      </c>
      <c r="E66" s="55" t="s">
        <v>1039</v>
      </c>
      <c r="F66" s="83" t="s">
        <v>1151</v>
      </c>
      <c r="G66" s="57">
        <v>85</v>
      </c>
      <c r="H66" s="57">
        <v>85</v>
      </c>
      <c r="I66" s="57">
        <f t="shared" si="1"/>
        <v>85</v>
      </c>
      <c r="J66" s="51" t="str">
        <f t="shared" si="0"/>
        <v>TỐT</v>
      </c>
      <c r="K66" s="347"/>
    </row>
    <row r="67" spans="1:11" ht="22.5" customHeight="1">
      <c r="A67" s="51">
        <v>57</v>
      </c>
      <c r="B67" s="81">
        <v>1920256689</v>
      </c>
      <c r="C67" s="53" t="s">
        <v>1929</v>
      </c>
      <c r="D67" s="82" t="s">
        <v>1517</v>
      </c>
      <c r="E67" s="55" t="s">
        <v>485</v>
      </c>
      <c r="F67" s="83" t="s">
        <v>1151</v>
      </c>
      <c r="G67" s="57">
        <v>85</v>
      </c>
      <c r="H67" s="57">
        <v>85</v>
      </c>
      <c r="I67" s="57">
        <f t="shared" si="1"/>
        <v>85</v>
      </c>
      <c r="J67" s="51" t="str">
        <f t="shared" si="0"/>
        <v>TỐT</v>
      </c>
      <c r="K67" s="347"/>
    </row>
    <row r="68" spans="1:11" ht="22.5" customHeight="1">
      <c r="A68" s="51">
        <v>58</v>
      </c>
      <c r="B68" s="81">
        <v>1920258462</v>
      </c>
      <c r="C68" s="53" t="s">
        <v>1122</v>
      </c>
      <c r="D68" s="82" t="s">
        <v>1611</v>
      </c>
      <c r="E68" s="55" t="s">
        <v>68</v>
      </c>
      <c r="F68" s="83" t="s">
        <v>1151</v>
      </c>
      <c r="G68" s="57">
        <v>95</v>
      </c>
      <c r="H68" s="57">
        <v>95</v>
      </c>
      <c r="I68" s="57">
        <f t="shared" si="1"/>
        <v>95</v>
      </c>
      <c r="J68" s="51" t="str">
        <f t="shared" si="0"/>
        <v>X SẮC</v>
      </c>
      <c r="K68" s="347"/>
    </row>
    <row r="69" spans="1:11" ht="22.5" customHeight="1">
      <c r="A69" s="51">
        <v>59</v>
      </c>
      <c r="B69" s="81">
        <v>1920251317</v>
      </c>
      <c r="C69" s="53" t="s">
        <v>1123</v>
      </c>
      <c r="D69" s="82" t="s">
        <v>1049</v>
      </c>
      <c r="E69" s="55" t="s">
        <v>85</v>
      </c>
      <c r="F69" s="83" t="s">
        <v>1151</v>
      </c>
      <c r="G69" s="57">
        <v>85</v>
      </c>
      <c r="H69" s="57">
        <v>85</v>
      </c>
      <c r="I69" s="57">
        <f t="shared" si="1"/>
        <v>85</v>
      </c>
      <c r="J69" s="51" t="str">
        <f t="shared" si="0"/>
        <v>TỐT</v>
      </c>
      <c r="K69" s="347"/>
    </row>
    <row r="70" spans="1:11" ht="22.5" customHeight="1">
      <c r="A70" s="51">
        <v>60</v>
      </c>
      <c r="B70" s="81">
        <v>1920235320</v>
      </c>
      <c r="C70" s="53" t="s">
        <v>1660</v>
      </c>
      <c r="D70" s="82" t="s">
        <v>1546</v>
      </c>
      <c r="E70" s="55" t="s">
        <v>1128</v>
      </c>
      <c r="F70" s="83" t="s">
        <v>1151</v>
      </c>
      <c r="G70" s="57">
        <v>85</v>
      </c>
      <c r="H70" s="57">
        <v>85</v>
      </c>
      <c r="I70" s="57">
        <f t="shared" si="1"/>
        <v>85</v>
      </c>
      <c r="J70" s="51" t="str">
        <f t="shared" si="0"/>
        <v>TỐT</v>
      </c>
      <c r="K70" s="347"/>
    </row>
    <row r="71" spans="1:11" ht="22.5" customHeight="1">
      <c r="A71" s="51">
        <v>61</v>
      </c>
      <c r="B71" s="81">
        <v>1820255891</v>
      </c>
      <c r="C71" s="53" t="s">
        <v>1928</v>
      </c>
      <c r="D71" s="82" t="s">
        <v>1546</v>
      </c>
      <c r="E71" s="55" t="s">
        <v>97</v>
      </c>
      <c r="F71" s="83" t="s">
        <v>1151</v>
      </c>
      <c r="G71" s="57">
        <v>80</v>
      </c>
      <c r="H71" s="57">
        <v>85</v>
      </c>
      <c r="I71" s="57">
        <f t="shared" si="1"/>
        <v>82.5</v>
      </c>
      <c r="J71" s="51" t="str">
        <f t="shared" si="0"/>
        <v>TỐT</v>
      </c>
      <c r="K71" s="347"/>
    </row>
    <row r="72" spans="1:11" ht="22.5" customHeight="1">
      <c r="A72" s="51">
        <v>62</v>
      </c>
      <c r="B72" s="81">
        <v>1920265674</v>
      </c>
      <c r="C72" s="53" t="s">
        <v>1127</v>
      </c>
      <c r="D72" s="82" t="s">
        <v>1546</v>
      </c>
      <c r="E72" s="55" t="s">
        <v>789</v>
      </c>
      <c r="F72" s="83" t="s">
        <v>1151</v>
      </c>
      <c r="G72" s="57">
        <v>85</v>
      </c>
      <c r="H72" s="57">
        <v>85</v>
      </c>
      <c r="I72" s="57">
        <f t="shared" si="1"/>
        <v>85</v>
      </c>
      <c r="J72" s="51" t="str">
        <f t="shared" si="0"/>
        <v>TỐT</v>
      </c>
      <c r="K72" s="347"/>
    </row>
    <row r="73" spans="1:11" ht="22.5" customHeight="1">
      <c r="A73" s="51">
        <v>63</v>
      </c>
      <c r="B73" s="81">
        <v>1920269967</v>
      </c>
      <c r="C73" s="53" t="s">
        <v>1129</v>
      </c>
      <c r="D73" s="82" t="s">
        <v>1617</v>
      </c>
      <c r="E73" s="55" t="s">
        <v>1130</v>
      </c>
      <c r="F73" s="83" t="s">
        <v>1151</v>
      </c>
      <c r="G73" s="57">
        <v>85</v>
      </c>
      <c r="H73" s="57">
        <v>85</v>
      </c>
      <c r="I73" s="57">
        <f t="shared" si="1"/>
        <v>85</v>
      </c>
      <c r="J73" s="51" t="str">
        <f t="shared" si="0"/>
        <v>TỐT</v>
      </c>
      <c r="K73" s="347"/>
    </row>
    <row r="74" spans="1:11" ht="22.5" customHeight="1">
      <c r="A74" s="51">
        <v>64</v>
      </c>
      <c r="B74" s="81">
        <v>1920256719</v>
      </c>
      <c r="C74" s="53" t="s">
        <v>1674</v>
      </c>
      <c r="D74" s="82" t="s">
        <v>1589</v>
      </c>
      <c r="E74" s="55" t="s">
        <v>1133</v>
      </c>
      <c r="F74" s="83" t="s">
        <v>1151</v>
      </c>
      <c r="G74" s="57">
        <v>85</v>
      </c>
      <c r="H74" s="57">
        <v>85</v>
      </c>
      <c r="I74" s="57">
        <f t="shared" si="1"/>
        <v>85</v>
      </c>
      <c r="J74" s="51" t="str">
        <f t="shared" si="0"/>
        <v>TỐT</v>
      </c>
      <c r="K74" s="347"/>
    </row>
    <row r="75" spans="1:11" ht="22.5" customHeight="1">
      <c r="A75" s="51">
        <v>65</v>
      </c>
      <c r="B75" s="81">
        <v>1920256707</v>
      </c>
      <c r="C75" s="53" t="s">
        <v>1675</v>
      </c>
      <c r="D75" s="82" t="s">
        <v>1134</v>
      </c>
      <c r="E75" s="55" t="s">
        <v>793</v>
      </c>
      <c r="F75" s="83" t="s">
        <v>1151</v>
      </c>
      <c r="G75" s="57">
        <v>80</v>
      </c>
      <c r="H75" s="57">
        <v>85</v>
      </c>
      <c r="I75" s="57">
        <f t="shared" si="1"/>
        <v>82.5</v>
      </c>
      <c r="J75" s="51" t="str">
        <f>IF(I75&gt;=90,"X SẮC",IF(I75&gt;=80,"TỐT",IF(I75&gt;=70,"KHÁ",IF(I75&gt;=60,"TB KHÁ",IF(I75&gt;=50,"T. BÌNH",IF(I75&gt;=30,"YẾU","KÉM"))))))</f>
        <v>TỐT</v>
      </c>
      <c r="K75" s="347"/>
    </row>
    <row r="76" spans="1:11" ht="22.5" customHeight="1">
      <c r="A76" s="51">
        <v>66</v>
      </c>
      <c r="B76" s="81">
        <v>1920258473</v>
      </c>
      <c r="C76" s="53" t="s">
        <v>1135</v>
      </c>
      <c r="D76" s="82" t="s">
        <v>1645</v>
      </c>
      <c r="E76" s="55" t="s">
        <v>1136</v>
      </c>
      <c r="F76" s="83" t="s">
        <v>1151</v>
      </c>
      <c r="G76" s="57">
        <v>80</v>
      </c>
      <c r="H76" s="57">
        <v>85</v>
      </c>
      <c r="I76" s="57">
        <f>(G76+H76)/2</f>
        <v>82.5</v>
      </c>
      <c r="J76" s="51" t="str">
        <f>IF(I76&gt;=90,"X SẮC",IF(I76&gt;=80,"TỐT",IF(I76&gt;=70,"KHÁ",IF(I76&gt;=60,"TB KHÁ",IF(I76&gt;=50,"T. BÌNH",IF(I76&gt;=30,"YẾU","KÉM"))))))</f>
        <v>TỐT</v>
      </c>
      <c r="K76" s="347"/>
    </row>
    <row r="77" spans="1:11" ht="22.5" customHeight="1">
      <c r="A77" s="58">
        <v>67</v>
      </c>
      <c r="B77" s="86">
        <v>1920256676</v>
      </c>
      <c r="C77" s="60" t="s">
        <v>771</v>
      </c>
      <c r="D77" s="87" t="s">
        <v>1521</v>
      </c>
      <c r="E77" s="62" t="s">
        <v>1824</v>
      </c>
      <c r="F77" s="88" t="s">
        <v>1151</v>
      </c>
      <c r="G77" s="64">
        <v>0</v>
      </c>
      <c r="H77" s="64">
        <v>0</v>
      </c>
      <c r="I77" s="64">
        <f>(G77+H77)/2</f>
        <v>0</v>
      </c>
      <c r="J77" s="58" t="str">
        <f>IF(I77&gt;=90,"X SẮC",IF(I77&gt;=80,"TỐT",IF(I77&gt;=70,"KHÁ",IF(I77&gt;=60,"TB KHÁ",IF(I77&gt;=50,"T. BÌNH",IF(I77&gt;=30,"YẾU","KÉM"))))))</f>
        <v>KÉM</v>
      </c>
      <c r="K77" s="349" t="s">
        <v>2470</v>
      </c>
    </row>
    <row r="79" spans="1:12" ht="11.25" customHeight="1">
      <c r="A79" s="6"/>
      <c r="B79" s="49"/>
      <c r="C79" s="49"/>
      <c r="D79" s="49"/>
      <c r="E79" s="49"/>
      <c r="F79" s="49"/>
      <c r="G79" s="18"/>
      <c r="H79" s="18"/>
      <c r="I79" s="18"/>
      <c r="J79" s="18"/>
      <c r="K79" s="18"/>
      <c r="L79" s="18"/>
    </row>
    <row r="80" spans="1:11" ht="16.5">
      <c r="A80" s="36"/>
      <c r="B80" s="258"/>
      <c r="C80" s="38"/>
      <c r="D80" s="38"/>
      <c r="E80" s="38"/>
      <c r="F80" s="38"/>
      <c r="H80" s="329" t="s">
        <v>2448</v>
      </c>
      <c r="I80" s="330"/>
      <c r="J80" s="330"/>
      <c r="K80" s="255"/>
    </row>
    <row r="81" spans="1:10" ht="23.25">
      <c r="A81" s="36"/>
      <c r="B81" s="36"/>
      <c r="C81" s="38"/>
      <c r="D81" s="38"/>
      <c r="E81" s="38"/>
      <c r="F81" s="38"/>
      <c r="H81" s="350" t="s">
        <v>738</v>
      </c>
      <c r="I81" s="34" t="s">
        <v>739</v>
      </c>
      <c r="J81" s="34" t="s">
        <v>1500</v>
      </c>
    </row>
    <row r="82" spans="1:10" ht="21" customHeight="1">
      <c r="A82" s="36"/>
      <c r="B82" s="70" t="s">
        <v>1940</v>
      </c>
      <c r="C82" s="38"/>
      <c r="D82" s="38"/>
      <c r="E82" s="38"/>
      <c r="F82" s="38"/>
      <c r="H82" s="35" t="s">
        <v>172</v>
      </c>
      <c r="I82" s="75">
        <f aca="true" t="shared" si="2" ref="I82:I88">COUNTIF($J$11:$J$77,H82)</f>
        <v>6</v>
      </c>
      <c r="J82" s="246">
        <f aca="true" t="shared" si="3" ref="J82:J89">I82/$I$89</f>
        <v>0.08955223880597014</v>
      </c>
    </row>
    <row r="83" spans="1:10" ht="15.75" customHeight="1">
      <c r="A83" s="36"/>
      <c r="B83" s="36"/>
      <c r="C83" s="38"/>
      <c r="D83" s="38"/>
      <c r="E83" s="38"/>
      <c r="F83" s="38"/>
      <c r="H83" s="35" t="s">
        <v>173</v>
      </c>
      <c r="I83" s="75">
        <f t="shared" si="2"/>
        <v>56</v>
      </c>
      <c r="J83" s="246">
        <f t="shared" si="3"/>
        <v>0.835820895522388</v>
      </c>
    </row>
    <row r="84" spans="1:10" ht="15.75" customHeight="1">
      <c r="A84" s="36"/>
      <c r="B84" s="36"/>
      <c r="C84" s="38"/>
      <c r="D84" s="38"/>
      <c r="E84" s="38"/>
      <c r="F84" s="38"/>
      <c r="H84" s="35" t="s">
        <v>740</v>
      </c>
      <c r="I84" s="75">
        <f t="shared" si="2"/>
        <v>1</v>
      </c>
      <c r="J84" s="246">
        <f t="shared" si="3"/>
        <v>0.014925373134328358</v>
      </c>
    </row>
    <row r="85" spans="1:10" ht="15.75" customHeight="1">
      <c r="A85" s="36"/>
      <c r="B85" s="36"/>
      <c r="C85" s="38"/>
      <c r="D85" s="38"/>
      <c r="E85" s="38"/>
      <c r="F85" s="38"/>
      <c r="H85" s="35" t="s">
        <v>741</v>
      </c>
      <c r="I85" s="75">
        <f t="shared" si="2"/>
        <v>0</v>
      </c>
      <c r="J85" s="246">
        <f t="shared" si="3"/>
        <v>0</v>
      </c>
    </row>
    <row r="86" spans="1:10" ht="15.75" customHeight="1">
      <c r="A86" s="36"/>
      <c r="B86" s="36"/>
      <c r="C86" s="38"/>
      <c r="D86" s="38"/>
      <c r="E86" s="38"/>
      <c r="F86" s="38"/>
      <c r="H86" s="35" t="s">
        <v>1938</v>
      </c>
      <c r="I86" s="75">
        <f t="shared" si="2"/>
        <v>0</v>
      </c>
      <c r="J86" s="246">
        <f t="shared" si="3"/>
        <v>0</v>
      </c>
    </row>
    <row r="87" spans="1:10" ht="15.75" customHeight="1">
      <c r="A87" s="36"/>
      <c r="B87" s="36"/>
      <c r="C87" s="38"/>
      <c r="D87" s="38"/>
      <c r="E87" s="38"/>
      <c r="F87" s="38"/>
      <c r="H87" s="35" t="s">
        <v>1939</v>
      </c>
      <c r="I87" s="75">
        <f t="shared" si="2"/>
        <v>3</v>
      </c>
      <c r="J87" s="246">
        <f t="shared" si="3"/>
        <v>0.04477611940298507</v>
      </c>
    </row>
    <row r="88" spans="1:10" ht="21" customHeight="1">
      <c r="A88" s="36"/>
      <c r="B88" s="70" t="s">
        <v>745</v>
      </c>
      <c r="C88" s="38"/>
      <c r="D88" s="38"/>
      <c r="E88" s="38"/>
      <c r="F88" s="38"/>
      <c r="H88" s="35" t="s">
        <v>743</v>
      </c>
      <c r="I88" s="75">
        <f t="shared" si="2"/>
        <v>1</v>
      </c>
      <c r="J88" s="246">
        <f t="shared" si="3"/>
        <v>0.014925373134328358</v>
      </c>
    </row>
    <row r="89" spans="1:10" ht="15.75" customHeight="1">
      <c r="A89" s="36"/>
      <c r="B89" s="36"/>
      <c r="C89" s="38"/>
      <c r="D89" s="38"/>
      <c r="E89" s="38"/>
      <c r="F89" s="38"/>
      <c r="H89" s="35" t="s">
        <v>744</v>
      </c>
      <c r="I89" s="75">
        <f>SUM(I82:I88)</f>
        <v>67</v>
      </c>
      <c r="J89" s="246">
        <f t="shared" si="3"/>
        <v>1</v>
      </c>
    </row>
    <row r="90" spans="2:13" s="3" customFormat="1" ht="16.5">
      <c r="B90" s="1"/>
      <c r="F90" s="40"/>
      <c r="G90" s="40"/>
      <c r="H90" s="40"/>
      <c r="I90" s="40"/>
      <c r="J90" s="40"/>
      <c r="K90" s="40"/>
      <c r="L90" s="40"/>
      <c r="M90" s="7"/>
    </row>
    <row r="91" spans="6:13" s="65" customFormat="1" ht="21" customHeight="1">
      <c r="F91" s="326" t="str">
        <f ca="1">"Đà Nẵng, ngày"&amp;" "&amp;DAY(TODAY())&amp;" "&amp;"tháng"&amp;" "&amp;MONTH(TODAY())&amp;" "&amp;"năm"&amp;" "&amp;YEAR(TODAY())</f>
        <v>Đà Nẵng, ngày 21 tháng 8 năm 2015</v>
      </c>
      <c r="G91" s="326"/>
      <c r="H91" s="326"/>
      <c r="I91" s="326"/>
      <c r="J91" s="326"/>
      <c r="K91" s="326"/>
      <c r="L91" s="106"/>
      <c r="M91" s="106"/>
    </row>
    <row r="92" spans="1:12" s="68" customFormat="1" ht="21" customHeight="1">
      <c r="A92" s="66" t="s">
        <v>2439</v>
      </c>
      <c r="B92" s="66"/>
      <c r="C92" s="66"/>
      <c r="D92" s="66"/>
      <c r="E92" s="66"/>
      <c r="F92" s="66"/>
      <c r="G92" s="66"/>
      <c r="H92" s="66"/>
      <c r="I92" s="66"/>
      <c r="J92" s="67"/>
      <c r="K92" s="67"/>
      <c r="L92" s="67"/>
    </row>
    <row r="95" spans="1:12" ht="16.5">
      <c r="A95" s="69"/>
      <c r="B95" s="69"/>
      <c r="C95" s="69"/>
      <c r="K95" s="39"/>
      <c r="L95" s="39"/>
    </row>
    <row r="97" ht="16.5">
      <c r="A97" s="3" t="s">
        <v>1982</v>
      </c>
    </row>
    <row r="102" spans="1:12" ht="20.25" customHeight="1">
      <c r="A102" s="51">
        <v>17</v>
      </c>
      <c r="B102" s="81">
        <v>1920255540</v>
      </c>
      <c r="C102" s="53" t="s">
        <v>1112</v>
      </c>
      <c r="D102" s="82" t="s">
        <v>1721</v>
      </c>
      <c r="E102" s="55" t="s">
        <v>1113</v>
      </c>
      <c r="F102" s="83" t="s">
        <v>1150</v>
      </c>
      <c r="G102" s="57">
        <v>85</v>
      </c>
      <c r="H102" s="57">
        <v>0</v>
      </c>
      <c r="I102" s="57"/>
      <c r="J102" s="51" t="str">
        <f aca="true" t="shared" si="4" ref="J102:J107">IF(G102&gt;=90,"X SẮC",IF(G102&gt;=80,"TỐT",IF(G102&gt;=70,"KHÁ",IF(G102&gt;=60,"TB KHÁ",IF(G102&gt;=50,"T. BÌNH",IF(G102&gt;=30,"YẾU","KÉM"))))))</f>
        <v>TỐT</v>
      </c>
      <c r="K102" s="31"/>
      <c r="L102" s="1" t="s">
        <v>2478</v>
      </c>
    </row>
    <row r="103" spans="1:12" ht="20.25" customHeight="1">
      <c r="A103" s="51">
        <v>35</v>
      </c>
      <c r="B103" s="81">
        <v>1920255456</v>
      </c>
      <c r="C103" s="53" t="s">
        <v>1148</v>
      </c>
      <c r="D103" s="82" t="s">
        <v>1685</v>
      </c>
      <c r="E103" s="55" t="s">
        <v>1149</v>
      </c>
      <c r="F103" s="83" t="s">
        <v>1150</v>
      </c>
      <c r="G103" s="57">
        <v>95</v>
      </c>
      <c r="H103" s="57">
        <v>0</v>
      </c>
      <c r="I103" s="57"/>
      <c r="J103" s="51" t="str">
        <f t="shared" si="4"/>
        <v>X SẮC</v>
      </c>
      <c r="K103" s="31"/>
      <c r="L103" s="1" t="s">
        <v>2479</v>
      </c>
    </row>
    <row r="104" spans="1:12" ht="20.25" customHeight="1">
      <c r="A104" s="51">
        <v>36</v>
      </c>
      <c r="B104" s="81">
        <v>1920256717</v>
      </c>
      <c r="C104" s="53" t="s">
        <v>1612</v>
      </c>
      <c r="D104" s="82" t="s">
        <v>5</v>
      </c>
      <c r="E104" s="55" t="s">
        <v>929</v>
      </c>
      <c r="F104" s="83" t="s">
        <v>1150</v>
      </c>
      <c r="G104" s="57">
        <v>85</v>
      </c>
      <c r="H104" s="57">
        <v>0</v>
      </c>
      <c r="I104" s="57"/>
      <c r="J104" s="51" t="str">
        <f t="shared" si="4"/>
        <v>TỐT</v>
      </c>
      <c r="K104" s="31"/>
      <c r="L104" s="1" t="s">
        <v>2480</v>
      </c>
    </row>
    <row r="105" spans="1:12" ht="20.25" customHeight="1">
      <c r="A105" s="51">
        <v>14</v>
      </c>
      <c r="B105" s="81">
        <v>1920256701</v>
      </c>
      <c r="C105" s="53" t="s">
        <v>1116</v>
      </c>
      <c r="D105" s="82" t="s">
        <v>1663</v>
      </c>
      <c r="E105" s="55" t="s">
        <v>810</v>
      </c>
      <c r="F105" s="83" t="s">
        <v>1151</v>
      </c>
      <c r="G105" s="57">
        <v>71</v>
      </c>
      <c r="H105" s="57" t="e">
        <v>#N/A</v>
      </c>
      <c r="I105" s="57"/>
      <c r="J105" s="51" t="str">
        <f t="shared" si="4"/>
        <v>KHÁ</v>
      </c>
      <c r="K105" s="31"/>
      <c r="L105" s="1" t="s">
        <v>2481</v>
      </c>
    </row>
    <row r="106" spans="1:12" ht="20.25" customHeight="1">
      <c r="A106" s="51">
        <v>21</v>
      </c>
      <c r="B106" s="81">
        <v>1920215070</v>
      </c>
      <c r="C106" s="53" t="s">
        <v>1614</v>
      </c>
      <c r="D106" s="82" t="s">
        <v>1562</v>
      </c>
      <c r="E106" s="55" t="s">
        <v>1082</v>
      </c>
      <c r="F106" s="83" t="s">
        <v>1151</v>
      </c>
      <c r="G106" s="57">
        <v>80</v>
      </c>
      <c r="H106" s="57" t="e">
        <v>#N/A</v>
      </c>
      <c r="I106" s="57"/>
      <c r="J106" s="51" t="str">
        <f t="shared" si="4"/>
        <v>TỐT</v>
      </c>
      <c r="K106" s="31"/>
      <c r="L106" s="1" t="s">
        <v>2482</v>
      </c>
    </row>
    <row r="107" spans="1:12" ht="20.25" customHeight="1">
      <c r="A107" s="51">
        <v>26</v>
      </c>
      <c r="B107" s="81">
        <v>1920255458</v>
      </c>
      <c r="C107" s="53" t="s">
        <v>1708</v>
      </c>
      <c r="D107" s="82" t="s">
        <v>1668</v>
      </c>
      <c r="E107" s="55" t="s">
        <v>1138</v>
      </c>
      <c r="F107" s="83" t="s">
        <v>1151</v>
      </c>
      <c r="G107" s="57">
        <v>82</v>
      </c>
      <c r="H107" s="57" t="e">
        <v>#N/A</v>
      </c>
      <c r="I107" s="57"/>
      <c r="J107" s="51" t="str">
        <f t="shared" si="4"/>
        <v>TỐT</v>
      </c>
      <c r="K107" s="31"/>
      <c r="L107" s="1" t="s">
        <v>2483</v>
      </c>
    </row>
  </sheetData>
  <sheetProtection/>
  <mergeCells count="17">
    <mergeCell ref="A8:K8"/>
    <mergeCell ref="L8:M8"/>
    <mergeCell ref="A9:K9"/>
    <mergeCell ref="L9:M9"/>
    <mergeCell ref="F91:K91"/>
    <mergeCell ref="C10:D10"/>
    <mergeCell ref="H80:J80"/>
    <mergeCell ref="A6:K6"/>
    <mergeCell ref="A7:K7"/>
    <mergeCell ref="L7:M7"/>
    <mergeCell ref="L6:M6"/>
    <mergeCell ref="E2:K2"/>
    <mergeCell ref="E3:K3"/>
    <mergeCell ref="L3:M3"/>
    <mergeCell ref="A5:K5"/>
    <mergeCell ref="A2:D2"/>
    <mergeCell ref="A3:D3"/>
  </mergeCells>
  <conditionalFormatting sqref="G102:I107 G11:I77">
    <cfRule type="cellIs" priority="5" dxfId="0" operator="equal" stopIfTrue="1">
      <formula>0</formula>
    </cfRule>
  </conditionalFormatting>
  <printOptions/>
  <pageMargins left="0.54" right="0.15748031496062992" top="0.26" bottom="0.31496062992125984" header="0.2362204724409449" footer="0.2755905511811024"/>
  <pageSetup horizontalDpi="600" verticalDpi="600" orientation="portrait" paperSize="9" r:id="rId4"/>
  <rowBreaks count="1" manualBreakCount="1">
    <brk id="100" max="255" man="1"/>
  </rowBreaks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E54" sqref="E54"/>
    </sheetView>
  </sheetViews>
  <sheetFormatPr defaultColWidth="9.140625" defaultRowHeight="12.75"/>
  <cols>
    <col min="1" max="1" width="4.57421875" style="1" customWidth="1"/>
    <col min="2" max="2" width="11.00390625" style="1" customWidth="1"/>
    <col min="3" max="3" width="14.28125" style="1" customWidth="1"/>
    <col min="4" max="4" width="7.57421875" style="1" customWidth="1"/>
    <col min="5" max="5" width="9.28125" style="1" customWidth="1"/>
    <col min="6" max="6" width="10.8515625" style="1" customWidth="1"/>
    <col min="7" max="9" width="7.8515625" style="1" customWidth="1"/>
    <col min="10" max="10" width="7.8515625" style="241" customWidth="1"/>
    <col min="11" max="11" width="7.8515625" style="1" customWidth="1"/>
    <col min="12" max="12" width="8.421875" style="1" customWidth="1"/>
    <col min="13" max="16384" width="9.140625" style="1" customWidth="1"/>
  </cols>
  <sheetData>
    <row r="1" spans="7:12" ht="9" customHeight="1">
      <c r="G1" s="105"/>
      <c r="H1" s="105"/>
      <c r="I1" s="105"/>
      <c r="J1" s="244"/>
      <c r="K1" s="105"/>
      <c r="L1" s="105"/>
    </row>
    <row r="2" spans="1:12" ht="19.5" customHeight="1">
      <c r="A2" s="322" t="s">
        <v>732</v>
      </c>
      <c r="B2" s="322"/>
      <c r="C2" s="322"/>
      <c r="D2" s="322"/>
      <c r="E2" s="321" t="s">
        <v>733</v>
      </c>
      <c r="F2" s="321"/>
      <c r="G2" s="321"/>
      <c r="H2" s="321"/>
      <c r="I2" s="321"/>
      <c r="J2" s="321"/>
      <c r="K2" s="321"/>
      <c r="L2" s="39"/>
    </row>
    <row r="3" spans="1:12" ht="16.5">
      <c r="A3" s="321" t="s">
        <v>734</v>
      </c>
      <c r="B3" s="321"/>
      <c r="C3" s="321"/>
      <c r="D3" s="321"/>
      <c r="E3" s="321" t="s">
        <v>731</v>
      </c>
      <c r="F3" s="321"/>
      <c r="G3" s="321"/>
      <c r="H3" s="321"/>
      <c r="I3" s="321"/>
      <c r="J3" s="321"/>
      <c r="K3" s="321"/>
      <c r="L3" s="39"/>
    </row>
    <row r="4" spans="7:12" ht="16.5">
      <c r="G4" s="105"/>
      <c r="H4" s="105"/>
      <c r="I4" s="105"/>
      <c r="J4" s="244"/>
      <c r="K4" s="105"/>
      <c r="L4" s="105"/>
    </row>
    <row r="5" spans="1:12" ht="16.5">
      <c r="A5" s="321" t="s">
        <v>750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9"/>
    </row>
    <row r="6" spans="1:12" ht="16.5">
      <c r="A6" s="321" t="s">
        <v>2446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240"/>
    </row>
    <row r="7" spans="1:12" ht="16.5">
      <c r="A7" s="321" t="s">
        <v>1951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240"/>
    </row>
    <row r="8" spans="1:12" ht="17.25" customHeight="1">
      <c r="A8" s="321" t="s">
        <v>1952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240"/>
    </row>
    <row r="9" spans="1:12" s="2" customFormat="1" ht="17.25" customHeight="1">
      <c r="A9" s="321" t="s">
        <v>749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240"/>
    </row>
    <row r="10" spans="1:11" s="3" customFormat="1" ht="46.5" customHeight="1">
      <c r="A10" s="102" t="s">
        <v>729</v>
      </c>
      <c r="B10" s="102" t="s">
        <v>736</v>
      </c>
      <c r="C10" s="320" t="s">
        <v>735</v>
      </c>
      <c r="D10" s="320"/>
      <c r="E10" s="103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2449</v>
      </c>
      <c r="K10" s="103" t="s">
        <v>737</v>
      </c>
    </row>
    <row r="11" spans="1:11" ht="24.75" customHeight="1">
      <c r="A11" s="42">
        <v>1</v>
      </c>
      <c r="B11" s="78">
        <v>1921613391</v>
      </c>
      <c r="C11" s="44" t="s">
        <v>1311</v>
      </c>
      <c r="D11" s="45" t="s">
        <v>1543</v>
      </c>
      <c r="E11" s="46" t="s">
        <v>618</v>
      </c>
      <c r="F11" s="80" t="s">
        <v>1347</v>
      </c>
      <c r="G11" s="48">
        <v>81</v>
      </c>
      <c r="H11" s="48">
        <v>80</v>
      </c>
      <c r="I11" s="48">
        <f>(G11+H11)/2</f>
        <v>80.5</v>
      </c>
      <c r="J11" s="42" t="str">
        <f aca="true" t="shared" si="0" ref="J11:J46">IF(I11&gt;=90,"X SẮC",IF(I11&gt;=80,"TỐT",IF(I11&gt;=70,"KHÁ",IF(I11&gt;=60,"TB KHÁ",IF(I11&gt;=50,"T. BÌNH",IF(I11&gt;=30,"YẾU","KÉM"))))))</f>
        <v>TỐT</v>
      </c>
      <c r="K11" s="346"/>
    </row>
    <row r="12" spans="1:11" ht="24.75" customHeight="1">
      <c r="A12" s="51">
        <v>2</v>
      </c>
      <c r="B12" s="81">
        <v>1921613398</v>
      </c>
      <c r="C12" s="53" t="s">
        <v>1312</v>
      </c>
      <c r="D12" s="54" t="s">
        <v>1313</v>
      </c>
      <c r="E12" s="55" t="s">
        <v>1014</v>
      </c>
      <c r="F12" s="83" t="s">
        <v>1347</v>
      </c>
      <c r="G12" s="57">
        <v>85</v>
      </c>
      <c r="H12" s="57">
        <v>0</v>
      </c>
      <c r="I12" s="57">
        <f aca="true" t="shared" si="1" ref="I12:I46">(G12+H12)/2</f>
        <v>42.5</v>
      </c>
      <c r="J12" s="51" t="str">
        <f t="shared" si="0"/>
        <v>YẾU</v>
      </c>
      <c r="K12" s="347" t="s">
        <v>2476</v>
      </c>
    </row>
    <row r="13" spans="1:11" ht="24.75" customHeight="1">
      <c r="A13" s="51">
        <v>3</v>
      </c>
      <c r="B13" s="81">
        <v>1921613393</v>
      </c>
      <c r="C13" s="53" t="s">
        <v>1897</v>
      </c>
      <c r="D13" s="54" t="s">
        <v>1601</v>
      </c>
      <c r="E13" s="55" t="s">
        <v>1314</v>
      </c>
      <c r="F13" s="83" t="s">
        <v>1347</v>
      </c>
      <c r="G13" s="57">
        <v>82</v>
      </c>
      <c r="H13" s="57">
        <v>72</v>
      </c>
      <c r="I13" s="57">
        <f t="shared" si="1"/>
        <v>77</v>
      </c>
      <c r="J13" s="51" t="str">
        <f t="shared" si="0"/>
        <v>KHÁ</v>
      </c>
      <c r="K13" s="347"/>
    </row>
    <row r="14" spans="1:11" ht="24.75" customHeight="1">
      <c r="A14" s="51">
        <v>4</v>
      </c>
      <c r="B14" s="81">
        <v>1921618994</v>
      </c>
      <c r="C14" s="53" t="s">
        <v>1528</v>
      </c>
      <c r="D14" s="54" t="s">
        <v>1526</v>
      </c>
      <c r="E14" s="55" t="s">
        <v>1036</v>
      </c>
      <c r="F14" s="83" t="s">
        <v>1347</v>
      </c>
      <c r="G14" s="57">
        <v>85</v>
      </c>
      <c r="H14" s="57">
        <v>88</v>
      </c>
      <c r="I14" s="57">
        <f t="shared" si="1"/>
        <v>86.5</v>
      </c>
      <c r="J14" s="51" t="str">
        <f t="shared" si="0"/>
        <v>TỐT</v>
      </c>
      <c r="K14" s="347"/>
    </row>
    <row r="15" spans="1:11" ht="24.75" customHeight="1">
      <c r="A15" s="51">
        <v>5</v>
      </c>
      <c r="B15" s="81">
        <v>1920613371</v>
      </c>
      <c r="C15" s="53" t="s">
        <v>1627</v>
      </c>
      <c r="D15" s="54" t="s">
        <v>1628</v>
      </c>
      <c r="E15" s="55" t="s">
        <v>873</v>
      </c>
      <c r="F15" s="83" t="s">
        <v>1347</v>
      </c>
      <c r="G15" s="57">
        <v>0</v>
      </c>
      <c r="H15" s="57">
        <v>72</v>
      </c>
      <c r="I15" s="57">
        <f t="shared" si="1"/>
        <v>36</v>
      </c>
      <c r="J15" s="51" t="str">
        <f t="shared" si="0"/>
        <v>YẾU</v>
      </c>
      <c r="K15" s="347" t="s">
        <v>2456</v>
      </c>
    </row>
    <row r="16" spans="1:11" ht="24.75" customHeight="1">
      <c r="A16" s="51">
        <v>6</v>
      </c>
      <c r="B16" s="107">
        <v>1921616515</v>
      </c>
      <c r="C16" s="53" t="s">
        <v>1800</v>
      </c>
      <c r="D16" s="54" t="s">
        <v>1628</v>
      </c>
      <c r="E16" s="55" t="s">
        <v>535</v>
      </c>
      <c r="F16" s="83" t="s">
        <v>1347</v>
      </c>
      <c r="G16" s="57">
        <v>0</v>
      </c>
      <c r="H16" s="57">
        <v>0</v>
      </c>
      <c r="I16" s="57">
        <f t="shared" si="1"/>
        <v>0</v>
      </c>
      <c r="J16" s="51" t="str">
        <f t="shared" si="0"/>
        <v>KÉM</v>
      </c>
      <c r="K16" s="347" t="s">
        <v>2470</v>
      </c>
    </row>
    <row r="17" spans="1:11" ht="24.75" customHeight="1">
      <c r="A17" s="51">
        <v>7</v>
      </c>
      <c r="B17" s="81">
        <v>1921613346</v>
      </c>
      <c r="C17" s="53" t="s">
        <v>1315</v>
      </c>
      <c r="D17" s="54" t="s">
        <v>1316</v>
      </c>
      <c r="E17" s="55" t="s">
        <v>1317</v>
      </c>
      <c r="F17" s="83" t="s">
        <v>1347</v>
      </c>
      <c r="G17" s="57">
        <v>82</v>
      </c>
      <c r="H17" s="57">
        <v>85</v>
      </c>
      <c r="I17" s="57">
        <f t="shared" si="1"/>
        <v>83.5</v>
      </c>
      <c r="J17" s="51" t="str">
        <f t="shared" si="0"/>
        <v>TỐT</v>
      </c>
      <c r="K17" s="347"/>
    </row>
    <row r="18" spans="1:11" ht="24.75" customHeight="1">
      <c r="A18" s="51">
        <v>8</v>
      </c>
      <c r="B18" s="81">
        <v>1921613440</v>
      </c>
      <c r="C18" s="53" t="s">
        <v>1318</v>
      </c>
      <c r="D18" s="54" t="s">
        <v>1704</v>
      </c>
      <c r="E18" s="55" t="s">
        <v>1319</v>
      </c>
      <c r="F18" s="83" t="s">
        <v>1347</v>
      </c>
      <c r="G18" s="57">
        <v>85</v>
      </c>
      <c r="H18" s="57">
        <v>85</v>
      </c>
      <c r="I18" s="57">
        <f t="shared" si="1"/>
        <v>85</v>
      </c>
      <c r="J18" s="51" t="str">
        <f t="shared" si="0"/>
        <v>TỐT</v>
      </c>
      <c r="K18" s="347"/>
    </row>
    <row r="19" spans="1:11" ht="24.75" customHeight="1">
      <c r="A19" s="51">
        <v>9</v>
      </c>
      <c r="B19" s="81">
        <v>1921613345</v>
      </c>
      <c r="C19" s="53" t="s">
        <v>1683</v>
      </c>
      <c r="D19" s="54" t="s">
        <v>1548</v>
      </c>
      <c r="E19" s="55" t="s">
        <v>1016</v>
      </c>
      <c r="F19" s="83" t="s">
        <v>1347</v>
      </c>
      <c r="G19" s="57">
        <v>87</v>
      </c>
      <c r="H19" s="57">
        <v>85</v>
      </c>
      <c r="I19" s="57">
        <f t="shared" si="1"/>
        <v>86</v>
      </c>
      <c r="J19" s="51" t="str">
        <f t="shared" si="0"/>
        <v>TỐT</v>
      </c>
      <c r="K19" s="347"/>
    </row>
    <row r="20" spans="1:11" ht="24.75" customHeight="1">
      <c r="A20" s="51">
        <v>10</v>
      </c>
      <c r="B20" s="81">
        <v>1921613370</v>
      </c>
      <c r="C20" s="53" t="s">
        <v>1746</v>
      </c>
      <c r="D20" s="54" t="s">
        <v>1606</v>
      </c>
      <c r="E20" s="55" t="s">
        <v>983</v>
      </c>
      <c r="F20" s="83" t="s">
        <v>1347</v>
      </c>
      <c r="G20" s="57">
        <v>70</v>
      </c>
      <c r="H20" s="57">
        <v>72</v>
      </c>
      <c r="I20" s="57">
        <f t="shared" si="1"/>
        <v>71</v>
      </c>
      <c r="J20" s="51" t="str">
        <f t="shared" si="0"/>
        <v>KHÁ</v>
      </c>
      <c r="K20" s="347"/>
    </row>
    <row r="21" spans="1:11" ht="24.75" customHeight="1">
      <c r="A21" s="51">
        <v>11</v>
      </c>
      <c r="B21" s="81">
        <v>1921613344</v>
      </c>
      <c r="C21" s="53" t="s">
        <v>1320</v>
      </c>
      <c r="D21" s="54" t="s">
        <v>1667</v>
      </c>
      <c r="E21" s="55" t="s">
        <v>1321</v>
      </c>
      <c r="F21" s="83" t="s">
        <v>1347</v>
      </c>
      <c r="G21" s="57">
        <v>85</v>
      </c>
      <c r="H21" s="57">
        <v>85</v>
      </c>
      <c r="I21" s="57">
        <f t="shared" si="1"/>
        <v>85</v>
      </c>
      <c r="J21" s="51" t="str">
        <f t="shared" si="0"/>
        <v>TỐT</v>
      </c>
      <c r="K21" s="347"/>
    </row>
    <row r="22" spans="1:11" ht="24.75" customHeight="1">
      <c r="A22" s="51">
        <v>12</v>
      </c>
      <c r="B22" s="81">
        <v>1921618567</v>
      </c>
      <c r="C22" s="53" t="s">
        <v>1672</v>
      </c>
      <c r="D22" s="54" t="s">
        <v>1553</v>
      </c>
      <c r="E22" s="55" t="s">
        <v>1322</v>
      </c>
      <c r="F22" s="83" t="s">
        <v>1347</v>
      </c>
      <c r="G22" s="57">
        <v>70</v>
      </c>
      <c r="H22" s="57">
        <v>0</v>
      </c>
      <c r="I22" s="57">
        <f t="shared" si="1"/>
        <v>35</v>
      </c>
      <c r="J22" s="51" t="str">
        <f t="shared" si="0"/>
        <v>YẾU</v>
      </c>
      <c r="K22" s="347" t="s">
        <v>2476</v>
      </c>
    </row>
    <row r="23" spans="1:11" ht="24.75" customHeight="1">
      <c r="A23" s="51">
        <v>13</v>
      </c>
      <c r="B23" s="81">
        <v>1921616517</v>
      </c>
      <c r="C23" s="53" t="s">
        <v>1793</v>
      </c>
      <c r="D23" s="54" t="s">
        <v>1550</v>
      </c>
      <c r="E23" s="55" t="s">
        <v>1323</v>
      </c>
      <c r="F23" s="83" t="s">
        <v>1347</v>
      </c>
      <c r="G23" s="57">
        <v>77</v>
      </c>
      <c r="H23" s="57">
        <v>72</v>
      </c>
      <c r="I23" s="57">
        <f t="shared" si="1"/>
        <v>74.5</v>
      </c>
      <c r="J23" s="51" t="str">
        <f t="shared" si="0"/>
        <v>KHÁ</v>
      </c>
      <c r="K23" s="347"/>
    </row>
    <row r="24" spans="1:11" ht="24.75" customHeight="1">
      <c r="A24" s="51">
        <v>14</v>
      </c>
      <c r="B24" s="81">
        <v>1921623490</v>
      </c>
      <c r="C24" s="53" t="s">
        <v>1324</v>
      </c>
      <c r="D24" s="54" t="s">
        <v>1635</v>
      </c>
      <c r="E24" s="55" t="s">
        <v>768</v>
      </c>
      <c r="F24" s="83" t="s">
        <v>1347</v>
      </c>
      <c r="G24" s="57">
        <v>85</v>
      </c>
      <c r="H24" s="57">
        <v>82</v>
      </c>
      <c r="I24" s="57">
        <f t="shared" si="1"/>
        <v>83.5</v>
      </c>
      <c r="J24" s="51" t="str">
        <f t="shared" si="0"/>
        <v>TỐT</v>
      </c>
      <c r="K24" s="347"/>
    </row>
    <row r="25" spans="1:11" ht="24.75" customHeight="1">
      <c r="A25" s="51">
        <v>15</v>
      </c>
      <c r="B25" s="81">
        <v>1921616521</v>
      </c>
      <c r="C25" s="53" t="s">
        <v>1325</v>
      </c>
      <c r="D25" s="54" t="s">
        <v>1326</v>
      </c>
      <c r="E25" s="55" t="s">
        <v>1014</v>
      </c>
      <c r="F25" s="83" t="s">
        <v>1347</v>
      </c>
      <c r="G25" s="57">
        <v>85</v>
      </c>
      <c r="H25" s="57">
        <v>90</v>
      </c>
      <c r="I25" s="57">
        <f t="shared" si="1"/>
        <v>87.5</v>
      </c>
      <c r="J25" s="51" t="str">
        <f t="shared" si="0"/>
        <v>TỐT</v>
      </c>
      <c r="K25" s="347"/>
    </row>
    <row r="26" spans="1:11" ht="24.75" customHeight="1">
      <c r="A26" s="51">
        <v>16</v>
      </c>
      <c r="B26" s="81">
        <v>1920613362</v>
      </c>
      <c r="C26" s="53" t="s">
        <v>1327</v>
      </c>
      <c r="D26" s="54" t="s">
        <v>1694</v>
      </c>
      <c r="E26" s="55" t="s">
        <v>1066</v>
      </c>
      <c r="F26" s="83" t="s">
        <v>1347</v>
      </c>
      <c r="G26" s="57">
        <v>88</v>
      </c>
      <c r="H26" s="57">
        <v>80</v>
      </c>
      <c r="I26" s="57">
        <f t="shared" si="1"/>
        <v>84</v>
      </c>
      <c r="J26" s="51" t="str">
        <f t="shared" si="0"/>
        <v>TỐT</v>
      </c>
      <c r="K26" s="347"/>
    </row>
    <row r="27" spans="1:11" ht="24.75" customHeight="1">
      <c r="A27" s="51">
        <v>17</v>
      </c>
      <c r="B27" s="81">
        <v>1921613335</v>
      </c>
      <c r="C27" s="53" t="s">
        <v>1106</v>
      </c>
      <c r="D27" s="54" t="s">
        <v>1706</v>
      </c>
      <c r="E27" s="55" t="s">
        <v>1329</v>
      </c>
      <c r="F27" s="83" t="s">
        <v>1347</v>
      </c>
      <c r="G27" s="57">
        <v>83</v>
      </c>
      <c r="H27" s="57">
        <v>85</v>
      </c>
      <c r="I27" s="57">
        <f t="shared" si="1"/>
        <v>84</v>
      </c>
      <c r="J27" s="51" t="str">
        <f t="shared" si="0"/>
        <v>TỐT</v>
      </c>
      <c r="K27" s="347"/>
    </row>
    <row r="28" spans="1:11" ht="24.75" customHeight="1">
      <c r="A28" s="51">
        <v>18</v>
      </c>
      <c r="B28" s="81">
        <v>1921613417</v>
      </c>
      <c r="C28" s="53" t="s">
        <v>1725</v>
      </c>
      <c r="D28" s="54" t="s">
        <v>1533</v>
      </c>
      <c r="E28" s="55" t="s">
        <v>1330</v>
      </c>
      <c r="F28" s="83" t="s">
        <v>1347</v>
      </c>
      <c r="G28" s="57">
        <v>88</v>
      </c>
      <c r="H28" s="57">
        <v>93</v>
      </c>
      <c r="I28" s="57">
        <f t="shared" si="1"/>
        <v>90.5</v>
      </c>
      <c r="J28" s="51" t="str">
        <f t="shared" si="0"/>
        <v>X SẮC</v>
      </c>
      <c r="K28" s="347"/>
    </row>
    <row r="29" spans="1:11" ht="24.75" customHeight="1">
      <c r="A29" s="51">
        <v>19</v>
      </c>
      <c r="B29" s="81">
        <v>1921618152</v>
      </c>
      <c r="C29" s="53" t="s">
        <v>1725</v>
      </c>
      <c r="D29" s="54" t="s">
        <v>1611</v>
      </c>
      <c r="E29" s="55" t="s">
        <v>1331</v>
      </c>
      <c r="F29" s="83" t="s">
        <v>1347</v>
      </c>
      <c r="G29" s="57">
        <v>85</v>
      </c>
      <c r="H29" s="57">
        <v>82</v>
      </c>
      <c r="I29" s="57">
        <f t="shared" si="1"/>
        <v>83.5</v>
      </c>
      <c r="J29" s="51" t="str">
        <f t="shared" si="0"/>
        <v>TỐT</v>
      </c>
      <c r="K29" s="347"/>
    </row>
    <row r="30" spans="1:11" ht="24.75" customHeight="1">
      <c r="A30" s="51">
        <v>20</v>
      </c>
      <c r="B30" s="81">
        <v>1921617846</v>
      </c>
      <c r="C30" s="53" t="s">
        <v>1332</v>
      </c>
      <c r="D30" s="54" t="s">
        <v>1580</v>
      </c>
      <c r="E30" s="55" t="s">
        <v>323</v>
      </c>
      <c r="F30" s="83" t="s">
        <v>1347</v>
      </c>
      <c r="G30" s="57">
        <v>85</v>
      </c>
      <c r="H30" s="57">
        <v>90</v>
      </c>
      <c r="I30" s="57">
        <f t="shared" si="1"/>
        <v>87.5</v>
      </c>
      <c r="J30" s="51" t="str">
        <f t="shared" si="0"/>
        <v>TỐT</v>
      </c>
      <c r="K30" s="347"/>
    </row>
    <row r="31" spans="1:11" ht="24.75" customHeight="1">
      <c r="A31" s="51">
        <v>21</v>
      </c>
      <c r="B31" s="81">
        <v>1921613381</v>
      </c>
      <c r="C31" s="53" t="s">
        <v>1333</v>
      </c>
      <c r="D31" s="54" t="s">
        <v>1542</v>
      </c>
      <c r="E31" s="55" t="s">
        <v>1301</v>
      </c>
      <c r="F31" s="83" t="s">
        <v>1347</v>
      </c>
      <c r="G31" s="57">
        <v>88</v>
      </c>
      <c r="H31" s="57">
        <v>88</v>
      </c>
      <c r="I31" s="57">
        <f t="shared" si="1"/>
        <v>88</v>
      </c>
      <c r="J31" s="51" t="str">
        <f t="shared" si="0"/>
        <v>TỐT</v>
      </c>
      <c r="K31" s="347"/>
    </row>
    <row r="32" spans="1:11" ht="24.75" customHeight="1">
      <c r="A32" s="51">
        <v>22</v>
      </c>
      <c r="B32" s="81">
        <v>1921616516</v>
      </c>
      <c r="C32" s="53" t="s">
        <v>1793</v>
      </c>
      <c r="D32" s="54" t="s">
        <v>1540</v>
      </c>
      <c r="E32" s="55" t="s">
        <v>1334</v>
      </c>
      <c r="F32" s="83" t="s">
        <v>1347</v>
      </c>
      <c r="G32" s="57">
        <v>75</v>
      </c>
      <c r="H32" s="57">
        <v>72</v>
      </c>
      <c r="I32" s="57">
        <f t="shared" si="1"/>
        <v>73.5</v>
      </c>
      <c r="J32" s="51" t="str">
        <f t="shared" si="0"/>
        <v>KHÁ</v>
      </c>
      <c r="K32" s="347"/>
    </row>
    <row r="33" spans="1:11" ht="24.75" customHeight="1">
      <c r="A33" s="51">
        <v>23</v>
      </c>
      <c r="B33" s="81">
        <v>1921618041</v>
      </c>
      <c r="C33" s="53" t="s">
        <v>1335</v>
      </c>
      <c r="D33" s="54" t="s">
        <v>1724</v>
      </c>
      <c r="E33" s="55" t="s">
        <v>793</v>
      </c>
      <c r="F33" s="83" t="s">
        <v>1347</v>
      </c>
      <c r="G33" s="57">
        <v>93</v>
      </c>
      <c r="H33" s="57">
        <v>95</v>
      </c>
      <c r="I33" s="57">
        <f t="shared" si="1"/>
        <v>94</v>
      </c>
      <c r="J33" s="51" t="str">
        <f t="shared" si="0"/>
        <v>X SẮC</v>
      </c>
      <c r="K33" s="347"/>
    </row>
    <row r="34" spans="1:11" ht="24.75" customHeight="1">
      <c r="A34" s="51">
        <v>24</v>
      </c>
      <c r="B34" s="81">
        <v>1921616511</v>
      </c>
      <c r="C34" s="53" t="s">
        <v>1662</v>
      </c>
      <c r="D34" s="54" t="s">
        <v>1623</v>
      </c>
      <c r="E34" s="55" t="s">
        <v>1336</v>
      </c>
      <c r="F34" s="83" t="s">
        <v>1347</v>
      </c>
      <c r="G34" s="57">
        <v>0</v>
      </c>
      <c r="H34" s="57">
        <v>0</v>
      </c>
      <c r="I34" s="57">
        <f t="shared" si="1"/>
        <v>0</v>
      </c>
      <c r="J34" s="51" t="str">
        <f t="shared" si="0"/>
        <v>KÉM</v>
      </c>
      <c r="K34" s="347" t="s">
        <v>2470</v>
      </c>
    </row>
    <row r="35" spans="1:11" ht="24.75" customHeight="1">
      <c r="A35" s="51">
        <v>25</v>
      </c>
      <c r="B35" s="81">
        <v>1921623496</v>
      </c>
      <c r="C35" s="53" t="s">
        <v>1337</v>
      </c>
      <c r="D35" s="54" t="s">
        <v>1623</v>
      </c>
      <c r="E35" s="55" t="s">
        <v>1338</v>
      </c>
      <c r="F35" s="83" t="s">
        <v>1347</v>
      </c>
      <c r="G35" s="57">
        <v>75</v>
      </c>
      <c r="H35" s="57">
        <v>70</v>
      </c>
      <c r="I35" s="57">
        <f t="shared" si="1"/>
        <v>72.5</v>
      </c>
      <c r="J35" s="51" t="str">
        <f t="shared" si="0"/>
        <v>KHÁ</v>
      </c>
      <c r="K35" s="347"/>
    </row>
    <row r="36" spans="1:11" ht="24.75" customHeight="1">
      <c r="A36" s="51">
        <v>26</v>
      </c>
      <c r="B36" s="81">
        <v>1921618909</v>
      </c>
      <c r="C36" s="53" t="s">
        <v>1528</v>
      </c>
      <c r="D36" s="54" t="s">
        <v>895</v>
      </c>
      <c r="E36" s="55" t="s">
        <v>852</v>
      </c>
      <c r="F36" s="83" t="s">
        <v>1347</v>
      </c>
      <c r="G36" s="57">
        <v>95</v>
      </c>
      <c r="H36" s="57">
        <v>95</v>
      </c>
      <c r="I36" s="57">
        <f t="shared" si="1"/>
        <v>95</v>
      </c>
      <c r="J36" s="51" t="str">
        <f t="shared" si="0"/>
        <v>X SẮC</v>
      </c>
      <c r="K36" s="347"/>
    </row>
    <row r="37" spans="1:11" ht="24.75" customHeight="1">
      <c r="A37" s="51">
        <v>27</v>
      </c>
      <c r="B37" s="81">
        <v>1921613343</v>
      </c>
      <c r="C37" s="53" t="s">
        <v>1341</v>
      </c>
      <c r="D37" s="54" t="s">
        <v>1637</v>
      </c>
      <c r="E37" s="55" t="s">
        <v>1342</v>
      </c>
      <c r="F37" s="83" t="s">
        <v>1347</v>
      </c>
      <c r="G37" s="57">
        <v>0</v>
      </c>
      <c r="H37" s="57">
        <v>0</v>
      </c>
      <c r="I37" s="57">
        <f t="shared" si="1"/>
        <v>0</v>
      </c>
      <c r="J37" s="51" t="str">
        <f t="shared" si="0"/>
        <v>KÉM</v>
      </c>
      <c r="K37" s="347" t="s">
        <v>2470</v>
      </c>
    </row>
    <row r="38" spans="1:11" ht="24.75" customHeight="1">
      <c r="A38" s="51">
        <v>28</v>
      </c>
      <c r="B38" s="81">
        <v>1921616512</v>
      </c>
      <c r="C38" s="53" t="s">
        <v>1339</v>
      </c>
      <c r="D38" s="54" t="s">
        <v>1637</v>
      </c>
      <c r="E38" s="55" t="s">
        <v>1340</v>
      </c>
      <c r="F38" s="83" t="s">
        <v>1347</v>
      </c>
      <c r="G38" s="57">
        <v>77</v>
      </c>
      <c r="H38" s="57">
        <v>72</v>
      </c>
      <c r="I38" s="57">
        <f t="shared" si="1"/>
        <v>74.5</v>
      </c>
      <c r="J38" s="51" t="str">
        <f t="shared" si="0"/>
        <v>KHÁ</v>
      </c>
      <c r="K38" s="347"/>
    </row>
    <row r="39" spans="1:11" ht="24.75" customHeight="1">
      <c r="A39" s="51">
        <v>29</v>
      </c>
      <c r="B39" s="81">
        <v>1921616519</v>
      </c>
      <c r="C39" s="53" t="s">
        <v>860</v>
      </c>
      <c r="D39" s="54" t="s">
        <v>1535</v>
      </c>
      <c r="E39" s="55" t="s">
        <v>1343</v>
      </c>
      <c r="F39" s="83" t="s">
        <v>1347</v>
      </c>
      <c r="G39" s="57">
        <v>83</v>
      </c>
      <c r="H39" s="57">
        <v>82</v>
      </c>
      <c r="I39" s="57">
        <f t="shared" si="1"/>
        <v>82.5</v>
      </c>
      <c r="J39" s="51" t="str">
        <f t="shared" si="0"/>
        <v>TỐT</v>
      </c>
      <c r="K39" s="347"/>
    </row>
    <row r="40" spans="1:11" ht="24.75" customHeight="1">
      <c r="A40" s="51">
        <v>30</v>
      </c>
      <c r="B40" s="81">
        <v>1921618042</v>
      </c>
      <c r="C40" s="53" t="s">
        <v>7</v>
      </c>
      <c r="D40" s="54" t="s">
        <v>1525</v>
      </c>
      <c r="E40" s="55" t="s">
        <v>1138</v>
      </c>
      <c r="F40" s="83" t="s">
        <v>1347</v>
      </c>
      <c r="G40" s="57">
        <v>0</v>
      </c>
      <c r="H40" s="57">
        <v>0</v>
      </c>
      <c r="I40" s="57">
        <f t="shared" si="1"/>
        <v>0</v>
      </c>
      <c r="J40" s="51" t="str">
        <f t="shared" si="0"/>
        <v>KÉM</v>
      </c>
      <c r="K40" s="347" t="s">
        <v>2470</v>
      </c>
    </row>
    <row r="41" spans="1:12" ht="24.75" customHeight="1">
      <c r="A41" s="51">
        <v>31</v>
      </c>
      <c r="B41" s="107">
        <v>1921619605</v>
      </c>
      <c r="C41" s="53" t="s">
        <v>1838</v>
      </c>
      <c r="D41" s="54" t="s">
        <v>1525</v>
      </c>
      <c r="E41" s="55" t="s">
        <v>928</v>
      </c>
      <c r="F41" s="83" t="s">
        <v>1347</v>
      </c>
      <c r="G41" s="57">
        <v>0</v>
      </c>
      <c r="H41" s="57">
        <v>0</v>
      </c>
      <c r="I41" s="57">
        <f t="shared" si="1"/>
        <v>0</v>
      </c>
      <c r="J41" s="51" t="str">
        <f t="shared" si="0"/>
        <v>KÉM</v>
      </c>
      <c r="K41" s="347" t="s">
        <v>2451</v>
      </c>
      <c r="L41" s="1" t="s">
        <v>2433</v>
      </c>
    </row>
    <row r="42" spans="1:11" ht="24.75" customHeight="1">
      <c r="A42" s="51">
        <v>32</v>
      </c>
      <c r="B42" s="81">
        <v>1921619110</v>
      </c>
      <c r="C42" s="53" t="s">
        <v>1740</v>
      </c>
      <c r="D42" s="54" t="s">
        <v>1845</v>
      </c>
      <c r="E42" s="55" t="s">
        <v>1344</v>
      </c>
      <c r="F42" s="83" t="s">
        <v>1347</v>
      </c>
      <c r="G42" s="57">
        <v>95</v>
      </c>
      <c r="H42" s="57">
        <v>95</v>
      </c>
      <c r="I42" s="57">
        <f t="shared" si="1"/>
        <v>95</v>
      </c>
      <c r="J42" s="51" t="str">
        <f t="shared" si="0"/>
        <v>X SẮC</v>
      </c>
      <c r="K42" s="347"/>
    </row>
    <row r="43" spans="1:11" ht="24.75" customHeight="1">
      <c r="A43" s="51">
        <v>33</v>
      </c>
      <c r="B43" s="81">
        <v>1921616523</v>
      </c>
      <c r="C43" s="53" t="s">
        <v>1627</v>
      </c>
      <c r="D43" s="54" t="s">
        <v>1576</v>
      </c>
      <c r="E43" s="55" t="s">
        <v>1345</v>
      </c>
      <c r="F43" s="83" t="s">
        <v>1347</v>
      </c>
      <c r="G43" s="57">
        <v>72</v>
      </c>
      <c r="H43" s="57">
        <v>72</v>
      </c>
      <c r="I43" s="57">
        <f t="shared" si="1"/>
        <v>72</v>
      </c>
      <c r="J43" s="51" t="str">
        <f t="shared" si="0"/>
        <v>KHÁ</v>
      </c>
      <c r="K43" s="347"/>
    </row>
    <row r="44" spans="1:11" ht="24.75" customHeight="1">
      <c r="A44" s="51">
        <v>34</v>
      </c>
      <c r="B44" s="81">
        <v>1921613411</v>
      </c>
      <c r="C44" s="53" t="s">
        <v>1346</v>
      </c>
      <c r="D44" s="54" t="s">
        <v>1559</v>
      </c>
      <c r="E44" s="55" t="s">
        <v>983</v>
      </c>
      <c r="F44" s="83" t="s">
        <v>1347</v>
      </c>
      <c r="G44" s="57">
        <v>93</v>
      </c>
      <c r="H44" s="57">
        <v>100</v>
      </c>
      <c r="I44" s="57">
        <f t="shared" si="1"/>
        <v>96.5</v>
      </c>
      <c r="J44" s="51" t="str">
        <f t="shared" si="0"/>
        <v>X SẮC</v>
      </c>
      <c r="K44" s="347"/>
    </row>
    <row r="45" spans="1:11" ht="24.75" customHeight="1">
      <c r="A45" s="51">
        <v>35</v>
      </c>
      <c r="B45" s="81">
        <v>1921618964</v>
      </c>
      <c r="C45" s="53" t="s">
        <v>1528</v>
      </c>
      <c r="D45" s="54" t="s">
        <v>1700</v>
      </c>
      <c r="E45" s="55" t="s">
        <v>1247</v>
      </c>
      <c r="F45" s="83" t="s">
        <v>1347</v>
      </c>
      <c r="G45" s="57">
        <v>85</v>
      </c>
      <c r="H45" s="57">
        <v>87</v>
      </c>
      <c r="I45" s="57">
        <f>(G45+H45)/2</f>
        <v>86</v>
      </c>
      <c r="J45" s="51" t="str">
        <f>IF(I45&gt;=90,"X SẮC",IF(I45&gt;=80,"TỐT",IF(I45&gt;=70,"KHÁ",IF(I45&gt;=60,"TB KHÁ",IF(I45&gt;=50,"T. BÌNH",IF(I45&gt;=30,"YẾU","KÉM"))))))</f>
        <v>TỐT</v>
      </c>
      <c r="K45" s="347"/>
    </row>
    <row r="46" spans="1:12" ht="16.5">
      <c r="A46" s="58">
        <v>36</v>
      </c>
      <c r="B46" s="92">
        <v>1821615187</v>
      </c>
      <c r="C46" s="60" t="s">
        <v>374</v>
      </c>
      <c r="D46" s="87" t="s">
        <v>179</v>
      </c>
      <c r="E46" s="62" t="s">
        <v>478</v>
      </c>
      <c r="F46" s="97" t="s">
        <v>448</v>
      </c>
      <c r="G46" s="64">
        <v>72</v>
      </c>
      <c r="H46" s="64">
        <v>87</v>
      </c>
      <c r="I46" s="64">
        <f t="shared" si="1"/>
        <v>79.5</v>
      </c>
      <c r="J46" s="58" t="str">
        <f t="shared" si="0"/>
        <v>KHÁ</v>
      </c>
      <c r="K46" s="355"/>
      <c r="L46" s="1" t="s">
        <v>2594</v>
      </c>
    </row>
    <row r="47" spans="1:12" ht="11.25" customHeight="1">
      <c r="A47" s="36"/>
      <c r="B47" s="37"/>
      <c r="C47" s="37"/>
      <c r="D47" s="37"/>
      <c r="E47" s="37"/>
      <c r="F47" s="37"/>
      <c r="G47" s="38"/>
      <c r="H47" s="38"/>
      <c r="I47" s="38"/>
      <c r="J47" s="36"/>
      <c r="K47" s="38"/>
      <c r="L47" s="38"/>
    </row>
    <row r="48" spans="1:11" ht="16.5">
      <c r="A48" s="36"/>
      <c r="B48" s="36"/>
      <c r="C48" s="38"/>
      <c r="D48" s="38"/>
      <c r="E48" s="38"/>
      <c r="F48" s="38"/>
      <c r="H48" s="329" t="s">
        <v>2448</v>
      </c>
      <c r="I48" s="330"/>
      <c r="J48" s="331"/>
      <c r="K48" s="255"/>
    </row>
    <row r="49" spans="1:10" ht="16.5">
      <c r="A49" s="36"/>
      <c r="B49" s="36"/>
      <c r="C49" s="38"/>
      <c r="D49" s="38"/>
      <c r="E49" s="38"/>
      <c r="F49" s="38"/>
      <c r="H49" s="35" t="s">
        <v>738</v>
      </c>
      <c r="I49" s="75" t="s">
        <v>739</v>
      </c>
      <c r="J49" s="75" t="s">
        <v>1500</v>
      </c>
    </row>
    <row r="50" spans="1:10" ht="21" customHeight="1">
      <c r="A50" s="36"/>
      <c r="B50" s="328" t="s">
        <v>751</v>
      </c>
      <c r="C50" s="328"/>
      <c r="D50" s="38"/>
      <c r="E50" s="38"/>
      <c r="F50" s="38"/>
      <c r="H50" s="77" t="s">
        <v>172</v>
      </c>
      <c r="I50" s="75">
        <f aca="true" t="shared" si="2" ref="I50:I56">COUNTIF($J$11:$J$46,H50)</f>
        <v>5</v>
      </c>
      <c r="J50" s="74">
        <f aca="true" t="shared" si="3" ref="J50:J57">I50/$I$57</f>
        <v>0.1388888888888889</v>
      </c>
    </row>
    <row r="51" spans="1:10" ht="15.75" customHeight="1">
      <c r="A51" s="36"/>
      <c r="B51" s="36"/>
      <c r="C51" s="38"/>
      <c r="D51" s="38"/>
      <c r="E51" s="38"/>
      <c r="F51" s="38"/>
      <c r="H51" s="77" t="s">
        <v>173</v>
      </c>
      <c r="I51" s="75">
        <f t="shared" si="2"/>
        <v>15</v>
      </c>
      <c r="J51" s="74">
        <f t="shared" si="3"/>
        <v>0.4166666666666667</v>
      </c>
    </row>
    <row r="52" spans="1:10" ht="15.75" customHeight="1">
      <c r="A52" s="36"/>
      <c r="B52" s="36"/>
      <c r="C52" s="38"/>
      <c r="D52" s="38"/>
      <c r="E52" s="38"/>
      <c r="F52" s="38"/>
      <c r="H52" s="77" t="s">
        <v>740</v>
      </c>
      <c r="I52" s="75">
        <f t="shared" si="2"/>
        <v>8</v>
      </c>
      <c r="J52" s="74">
        <f t="shared" si="3"/>
        <v>0.2222222222222222</v>
      </c>
    </row>
    <row r="53" spans="1:10" ht="15.75" customHeight="1">
      <c r="A53" s="36"/>
      <c r="B53" s="36"/>
      <c r="C53" s="38"/>
      <c r="D53" s="38"/>
      <c r="E53" s="38"/>
      <c r="F53" s="38"/>
      <c r="H53" s="77" t="s">
        <v>741</v>
      </c>
      <c r="I53" s="75">
        <f t="shared" si="2"/>
        <v>0</v>
      </c>
      <c r="J53" s="74">
        <f t="shared" si="3"/>
        <v>0</v>
      </c>
    </row>
    <row r="54" spans="1:10" ht="15.75" customHeight="1">
      <c r="A54" s="36"/>
      <c r="B54" s="36"/>
      <c r="C54" s="38"/>
      <c r="D54" s="38"/>
      <c r="E54" s="38"/>
      <c r="F54" s="38"/>
      <c r="H54" s="77" t="s">
        <v>742</v>
      </c>
      <c r="I54" s="75">
        <f t="shared" si="2"/>
        <v>0</v>
      </c>
      <c r="J54" s="74">
        <f t="shared" si="3"/>
        <v>0</v>
      </c>
    </row>
    <row r="55" spans="1:10" ht="15.75" customHeight="1">
      <c r="A55" s="36"/>
      <c r="B55" s="36"/>
      <c r="C55" s="38"/>
      <c r="D55" s="38"/>
      <c r="E55" s="38"/>
      <c r="F55" s="38"/>
      <c r="H55" s="77" t="s">
        <v>1939</v>
      </c>
      <c r="I55" s="75">
        <f t="shared" si="2"/>
        <v>3</v>
      </c>
      <c r="J55" s="74">
        <f t="shared" si="3"/>
        <v>0.08333333333333333</v>
      </c>
    </row>
    <row r="56" spans="1:10" ht="21" customHeight="1">
      <c r="A56" s="36"/>
      <c r="B56" s="248" t="s">
        <v>745</v>
      </c>
      <c r="C56" s="248"/>
      <c r="D56" s="38"/>
      <c r="E56" s="38"/>
      <c r="F56" s="38"/>
      <c r="H56" s="77" t="s">
        <v>743</v>
      </c>
      <c r="I56" s="75">
        <f t="shared" si="2"/>
        <v>5</v>
      </c>
      <c r="J56" s="74">
        <f t="shared" si="3"/>
        <v>0.1388888888888889</v>
      </c>
    </row>
    <row r="57" spans="1:10" ht="15.75" customHeight="1">
      <c r="A57" s="36"/>
      <c r="B57" s="36"/>
      <c r="C57" s="38"/>
      <c r="D57" s="38"/>
      <c r="E57" s="38"/>
      <c r="F57" s="38"/>
      <c r="H57" s="77" t="s">
        <v>744</v>
      </c>
      <c r="I57" s="75">
        <f>SUM(I50:I56)</f>
        <v>36</v>
      </c>
      <c r="J57" s="74">
        <f t="shared" si="3"/>
        <v>1</v>
      </c>
    </row>
    <row r="58" spans="2:12" s="3" customFormat="1" ht="9" customHeight="1">
      <c r="B58" s="1"/>
      <c r="F58" s="40"/>
      <c r="G58" s="40"/>
      <c r="H58" s="40"/>
      <c r="I58" s="40"/>
      <c r="J58" s="20"/>
      <c r="K58" s="40"/>
      <c r="L58" s="40"/>
    </row>
    <row r="59" spans="6:12" s="65" customFormat="1" ht="21" customHeight="1">
      <c r="F59" s="326" t="str">
        <f ca="1">"Đà Nẵng, ngày"&amp;" "&amp;DAY(TODAY())&amp;" "&amp;"tháng"&amp;" "&amp;MONTH(TODAY())&amp;" "&amp;"năm"&amp;" "&amp;YEAR(TODAY())</f>
        <v>Đà Nẵng, ngày 21 tháng 8 năm 2015</v>
      </c>
      <c r="G59" s="326"/>
      <c r="H59" s="326"/>
      <c r="I59" s="326"/>
      <c r="J59" s="326"/>
      <c r="K59" s="326"/>
      <c r="L59" s="106"/>
    </row>
    <row r="60" spans="1:12" s="68" customFormat="1" ht="21" customHeight="1">
      <c r="A60" s="66" t="s">
        <v>2440</v>
      </c>
      <c r="B60" s="66"/>
      <c r="C60" s="66"/>
      <c r="D60" s="66"/>
      <c r="E60" s="66"/>
      <c r="F60" s="66"/>
      <c r="G60" s="66"/>
      <c r="H60" s="66"/>
      <c r="I60" s="66"/>
      <c r="J60" s="245"/>
      <c r="K60" s="67"/>
      <c r="L60" s="67"/>
    </row>
    <row r="63" spans="1:12" ht="16.5">
      <c r="A63" s="69"/>
      <c r="B63" s="69"/>
      <c r="C63" s="69"/>
      <c r="K63" s="39"/>
      <c r="L63" s="39"/>
    </row>
    <row r="65" ht="16.5">
      <c r="A65" s="3" t="s">
        <v>1993</v>
      </c>
    </row>
    <row r="69" spans="1:12" s="239" customFormat="1" ht="24.75" customHeight="1">
      <c r="A69" s="51">
        <v>32</v>
      </c>
      <c r="B69" s="232">
        <v>1921623470</v>
      </c>
      <c r="C69" s="233" t="s">
        <v>1666</v>
      </c>
      <c r="D69" s="234" t="s">
        <v>1723</v>
      </c>
      <c r="E69" s="235" t="s">
        <v>508</v>
      </c>
      <c r="F69" s="236" t="s">
        <v>1347</v>
      </c>
      <c r="G69" s="237">
        <v>75</v>
      </c>
      <c r="H69" s="48">
        <v>0</v>
      </c>
      <c r="I69" s="237"/>
      <c r="J69" s="247" t="str">
        <f>IF(G69&gt;=90,"X SẮC",IF(G69&gt;=80,"TỐT",IF(G69&gt;=70,"KHÁ",IF(G69&gt;=60,"TB KHÁ",IF(G69&gt;=50,"T. BÌNH",IF(G69&gt;=30,"YẾU","KÉM"))))))</f>
        <v>KHÁ</v>
      </c>
      <c r="K69" s="238"/>
      <c r="L69" s="239" t="s">
        <v>2593</v>
      </c>
    </row>
  </sheetData>
  <sheetProtection/>
  <mergeCells count="13">
    <mergeCell ref="A9:K9"/>
    <mergeCell ref="F59:K59"/>
    <mergeCell ref="B50:C50"/>
    <mergeCell ref="C10:D10"/>
    <mergeCell ref="H48:J48"/>
    <mergeCell ref="A7:K7"/>
    <mergeCell ref="A8:K8"/>
    <mergeCell ref="E2:K2"/>
    <mergeCell ref="E3:K3"/>
    <mergeCell ref="A5:K5"/>
    <mergeCell ref="A6:K6"/>
    <mergeCell ref="A2:D2"/>
    <mergeCell ref="A3:D3"/>
  </mergeCells>
  <conditionalFormatting sqref="G69:I69 G11:I46">
    <cfRule type="cellIs" priority="7" dxfId="0" operator="equal" stopIfTrue="1">
      <formula>0</formula>
    </cfRule>
  </conditionalFormatting>
  <printOptions/>
  <pageMargins left="0.52" right="0.15748031496062992" top="0.2755905511811024" bottom="0.2362204724409449" header="0.31496062992125984" footer="0.2362204724409449"/>
  <pageSetup horizontalDpi="600" verticalDpi="600" orientation="portrait" paperSize="9" r:id="rId4"/>
  <rowBreaks count="1" manualBreakCount="1">
    <brk id="67" max="255" man="1"/>
  </rowBreaks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18"/>
  <sheetViews>
    <sheetView zoomScalePageLayoutView="0" workbookViewId="0" topLeftCell="A67">
      <selection activeCell="L102" sqref="L102"/>
    </sheetView>
  </sheetViews>
  <sheetFormatPr defaultColWidth="9.140625" defaultRowHeight="12.75"/>
  <cols>
    <col min="1" max="1" width="5.140625" style="1" customWidth="1"/>
    <col min="2" max="2" width="10.57421875" style="1" customWidth="1"/>
    <col min="3" max="3" width="16.140625" style="1" customWidth="1"/>
    <col min="4" max="4" width="7.57421875" style="1" customWidth="1"/>
    <col min="5" max="5" width="10.00390625" style="1" customWidth="1"/>
    <col min="6" max="6" width="11.421875" style="1" customWidth="1"/>
    <col min="7" max="9" width="7.28125" style="1" customWidth="1"/>
    <col min="10" max="10" width="7.28125" style="241" customWidth="1"/>
    <col min="11" max="11" width="7.28125" style="1" customWidth="1"/>
    <col min="12" max="12" width="8.421875" style="1" customWidth="1"/>
    <col min="13" max="13" width="7.8515625" style="1" customWidth="1"/>
    <col min="14" max="16384" width="9.140625" style="1" customWidth="1"/>
  </cols>
  <sheetData>
    <row r="1" spans="7:12" ht="9" customHeight="1">
      <c r="G1" s="105"/>
      <c r="H1" s="105"/>
      <c r="I1" s="105"/>
      <c r="J1" s="244"/>
      <c r="K1" s="105"/>
      <c r="L1" s="105"/>
    </row>
    <row r="2" spans="1:13" ht="19.5" customHeight="1">
      <c r="A2" s="322" t="s">
        <v>732</v>
      </c>
      <c r="B2" s="322"/>
      <c r="C2" s="322"/>
      <c r="D2" s="322"/>
      <c r="E2" s="321" t="s">
        <v>733</v>
      </c>
      <c r="F2" s="321"/>
      <c r="G2" s="321"/>
      <c r="H2" s="321"/>
      <c r="I2" s="321"/>
      <c r="J2" s="321"/>
      <c r="K2" s="321"/>
      <c r="L2" s="39"/>
      <c r="M2" s="39"/>
    </row>
    <row r="3" spans="1:13" ht="16.5">
      <c r="A3" s="321" t="s">
        <v>734</v>
      </c>
      <c r="B3" s="321"/>
      <c r="C3" s="321"/>
      <c r="D3" s="321"/>
      <c r="E3" s="321" t="s">
        <v>731</v>
      </c>
      <c r="F3" s="321"/>
      <c r="G3" s="321"/>
      <c r="H3" s="321"/>
      <c r="I3" s="321"/>
      <c r="J3" s="321"/>
      <c r="K3" s="321"/>
      <c r="L3" s="321"/>
      <c r="M3" s="321"/>
    </row>
    <row r="4" spans="7:12" ht="16.5">
      <c r="G4" s="105"/>
      <c r="H4" s="105"/>
      <c r="I4" s="105"/>
      <c r="J4" s="244"/>
      <c r="K4" s="105"/>
      <c r="L4" s="105"/>
    </row>
    <row r="5" spans="1:13" ht="16.5">
      <c r="A5" s="321" t="s">
        <v>750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9"/>
      <c r="M5" s="39"/>
    </row>
    <row r="6" spans="1:19" ht="16.5">
      <c r="A6" s="321" t="s">
        <v>2446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9"/>
      <c r="P6" s="39"/>
      <c r="Q6" s="39"/>
      <c r="R6" s="39"/>
      <c r="S6" s="39"/>
    </row>
    <row r="7" spans="1:13" ht="16.5">
      <c r="A7" s="321" t="s">
        <v>1967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</row>
    <row r="8" spans="1:13" ht="17.25" customHeight="1">
      <c r="A8" s="321" t="s">
        <v>1933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</row>
    <row r="9" spans="1:13" s="2" customFormat="1" ht="17.25" customHeight="1">
      <c r="A9" s="321" t="s">
        <v>749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</row>
    <row r="10" spans="1:11" s="3" customFormat="1" ht="47.25" customHeight="1">
      <c r="A10" s="102" t="s">
        <v>729</v>
      </c>
      <c r="B10" s="102" t="s">
        <v>736</v>
      </c>
      <c r="C10" s="320" t="s">
        <v>735</v>
      </c>
      <c r="D10" s="320"/>
      <c r="E10" s="103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2449</v>
      </c>
      <c r="K10" s="103" t="s">
        <v>737</v>
      </c>
    </row>
    <row r="11" spans="1:11" ht="21.75" customHeight="1">
      <c r="A11" s="42">
        <v>1</v>
      </c>
      <c r="B11" s="78">
        <v>1820414778</v>
      </c>
      <c r="C11" s="44" t="s">
        <v>1970</v>
      </c>
      <c r="D11" s="79" t="s">
        <v>1663</v>
      </c>
      <c r="E11" s="46">
        <v>34462</v>
      </c>
      <c r="F11" s="80" t="s">
        <v>1421</v>
      </c>
      <c r="G11" s="48">
        <v>80</v>
      </c>
      <c r="H11" s="48">
        <v>80</v>
      </c>
      <c r="I11" s="48">
        <f aca="true" t="shared" si="0" ref="I11:I42">(G11+H11)/2</f>
        <v>80</v>
      </c>
      <c r="J11" s="42" t="str">
        <f aca="true" t="shared" si="1" ref="J11:J42">IF(I11&gt;=90,"X SẮC",IF(I11&gt;=80,"TỐT",IF(I11&gt;=70,"KHÁ",IF(I11&gt;=60,"TB KHÁ",IF(I11&gt;=50,"T. BÌNH",IF(I11&gt;=30,"YẾU","KÉM"))))))</f>
        <v>TỐT</v>
      </c>
      <c r="K11" s="356"/>
    </row>
    <row r="12" spans="1:11" ht="21.75" customHeight="1">
      <c r="A12" s="51">
        <v>2</v>
      </c>
      <c r="B12" s="81">
        <v>1821413852</v>
      </c>
      <c r="C12" s="53" t="s">
        <v>1968</v>
      </c>
      <c r="D12" s="82" t="s">
        <v>1969</v>
      </c>
      <c r="E12" s="55">
        <v>34337</v>
      </c>
      <c r="F12" s="83" t="s">
        <v>1421</v>
      </c>
      <c r="G12" s="57">
        <v>0</v>
      </c>
      <c r="H12" s="57">
        <v>80</v>
      </c>
      <c r="I12" s="57">
        <f t="shared" si="0"/>
        <v>40</v>
      </c>
      <c r="J12" s="51" t="str">
        <f t="shared" si="1"/>
        <v>YẾU</v>
      </c>
      <c r="K12" s="348" t="s">
        <v>2456</v>
      </c>
    </row>
    <row r="13" spans="1:11" ht="21.75" customHeight="1">
      <c r="A13" s="51">
        <v>3</v>
      </c>
      <c r="B13" s="107">
        <v>1821414138</v>
      </c>
      <c r="C13" s="108" t="s">
        <v>1971</v>
      </c>
      <c r="D13" s="82" t="s">
        <v>1625</v>
      </c>
      <c r="E13" s="55">
        <v>34395</v>
      </c>
      <c r="F13" s="83" t="s">
        <v>1421</v>
      </c>
      <c r="G13" s="57">
        <v>0</v>
      </c>
      <c r="H13" s="57">
        <v>0</v>
      </c>
      <c r="I13" s="57">
        <f t="shared" si="0"/>
        <v>0</v>
      </c>
      <c r="J13" s="51" t="str">
        <f t="shared" si="1"/>
        <v>KÉM</v>
      </c>
      <c r="K13" s="348" t="s">
        <v>2451</v>
      </c>
    </row>
    <row r="14" spans="1:11" ht="21.75" customHeight="1">
      <c r="A14" s="51">
        <v>4</v>
      </c>
      <c r="B14" s="81">
        <v>1920413579</v>
      </c>
      <c r="C14" s="53" t="s">
        <v>973</v>
      </c>
      <c r="D14" s="82" t="s">
        <v>1098</v>
      </c>
      <c r="E14" s="55" t="s">
        <v>1187</v>
      </c>
      <c r="F14" s="83" t="s">
        <v>1421</v>
      </c>
      <c r="G14" s="57">
        <v>80</v>
      </c>
      <c r="H14" s="57">
        <v>85</v>
      </c>
      <c r="I14" s="57">
        <f t="shared" si="0"/>
        <v>82.5</v>
      </c>
      <c r="J14" s="51" t="str">
        <f t="shared" si="1"/>
        <v>TỐT</v>
      </c>
      <c r="K14" s="347"/>
    </row>
    <row r="15" spans="1:11" ht="21.75" customHeight="1">
      <c r="A15" s="51">
        <v>5</v>
      </c>
      <c r="B15" s="81">
        <v>1920416544</v>
      </c>
      <c r="C15" s="53" t="s">
        <v>1405</v>
      </c>
      <c r="D15" s="82" t="s">
        <v>1406</v>
      </c>
      <c r="E15" s="55" t="s">
        <v>1407</v>
      </c>
      <c r="F15" s="83" t="s">
        <v>1421</v>
      </c>
      <c r="G15" s="57">
        <v>85</v>
      </c>
      <c r="H15" s="57">
        <v>85</v>
      </c>
      <c r="I15" s="57">
        <f t="shared" si="0"/>
        <v>85</v>
      </c>
      <c r="J15" s="51" t="str">
        <f t="shared" si="1"/>
        <v>TỐT</v>
      </c>
      <c r="K15" s="347"/>
    </row>
    <row r="16" spans="1:11" ht="21.75" customHeight="1">
      <c r="A16" s="51">
        <v>6</v>
      </c>
      <c r="B16" s="81">
        <v>1920416549</v>
      </c>
      <c r="C16" s="53" t="s">
        <v>1384</v>
      </c>
      <c r="D16" s="82" t="s">
        <v>1721</v>
      </c>
      <c r="E16" s="55" t="s">
        <v>852</v>
      </c>
      <c r="F16" s="83" t="s">
        <v>1421</v>
      </c>
      <c r="G16" s="57">
        <v>75</v>
      </c>
      <c r="H16" s="57">
        <v>85</v>
      </c>
      <c r="I16" s="57">
        <f t="shared" si="0"/>
        <v>80</v>
      </c>
      <c r="J16" s="51" t="str">
        <f t="shared" si="1"/>
        <v>TỐT</v>
      </c>
      <c r="K16" s="347"/>
    </row>
    <row r="17" spans="1:11" ht="21.75" customHeight="1">
      <c r="A17" s="51">
        <v>7</v>
      </c>
      <c r="B17" s="81">
        <v>1920416560</v>
      </c>
      <c r="C17" s="53" t="s">
        <v>973</v>
      </c>
      <c r="D17" s="82" t="s">
        <v>1385</v>
      </c>
      <c r="E17" s="55" t="s">
        <v>811</v>
      </c>
      <c r="F17" s="83" t="s">
        <v>1421</v>
      </c>
      <c r="G17" s="57">
        <v>88</v>
      </c>
      <c r="H17" s="57">
        <v>85</v>
      </c>
      <c r="I17" s="57">
        <f t="shared" si="0"/>
        <v>86.5</v>
      </c>
      <c r="J17" s="51" t="str">
        <f t="shared" si="1"/>
        <v>TỐT</v>
      </c>
      <c r="K17" s="347"/>
    </row>
    <row r="18" spans="1:11" ht="21.75" customHeight="1">
      <c r="A18" s="51">
        <v>8</v>
      </c>
      <c r="B18" s="81">
        <v>1920418575</v>
      </c>
      <c r="C18" s="53" t="s">
        <v>1708</v>
      </c>
      <c r="D18" s="82" t="s">
        <v>1520</v>
      </c>
      <c r="E18" s="55" t="s">
        <v>948</v>
      </c>
      <c r="F18" s="83" t="s">
        <v>1421</v>
      </c>
      <c r="G18" s="57">
        <v>85</v>
      </c>
      <c r="H18" s="57">
        <v>85</v>
      </c>
      <c r="I18" s="57">
        <f t="shared" si="0"/>
        <v>85</v>
      </c>
      <c r="J18" s="51" t="str">
        <f t="shared" si="1"/>
        <v>TỐT</v>
      </c>
      <c r="K18" s="347"/>
    </row>
    <row r="19" spans="1:11" ht="21.75" customHeight="1">
      <c r="A19" s="51">
        <v>9</v>
      </c>
      <c r="B19" s="81">
        <v>1920418919</v>
      </c>
      <c r="C19" s="53" t="s">
        <v>1363</v>
      </c>
      <c r="D19" s="82" t="s">
        <v>1588</v>
      </c>
      <c r="E19" s="55" t="s">
        <v>944</v>
      </c>
      <c r="F19" s="83" t="s">
        <v>1421</v>
      </c>
      <c r="G19" s="57">
        <v>80</v>
      </c>
      <c r="H19" s="57">
        <v>85</v>
      </c>
      <c r="I19" s="57">
        <f t="shared" si="0"/>
        <v>82.5</v>
      </c>
      <c r="J19" s="51" t="str">
        <f t="shared" si="1"/>
        <v>TỐT</v>
      </c>
      <c r="K19" s="347"/>
    </row>
    <row r="20" spans="1:11" ht="21.75" customHeight="1">
      <c r="A20" s="51">
        <v>10</v>
      </c>
      <c r="B20" s="81">
        <v>1920422315</v>
      </c>
      <c r="C20" s="53" t="s">
        <v>1415</v>
      </c>
      <c r="D20" s="82" t="s">
        <v>1607</v>
      </c>
      <c r="E20" s="55" t="s">
        <v>1274</v>
      </c>
      <c r="F20" s="83" t="s">
        <v>1421</v>
      </c>
      <c r="G20" s="57">
        <v>80</v>
      </c>
      <c r="H20" s="57">
        <v>85</v>
      </c>
      <c r="I20" s="57">
        <f t="shared" si="0"/>
        <v>82.5</v>
      </c>
      <c r="J20" s="51" t="str">
        <f t="shared" si="1"/>
        <v>TỐT</v>
      </c>
      <c r="K20" s="347"/>
    </row>
    <row r="21" spans="1:11" ht="21.75" customHeight="1">
      <c r="A21" s="51">
        <v>11</v>
      </c>
      <c r="B21" s="81">
        <v>1920423692</v>
      </c>
      <c r="C21" s="53" t="s">
        <v>1412</v>
      </c>
      <c r="D21" s="82" t="s">
        <v>762</v>
      </c>
      <c r="E21" s="55" t="s">
        <v>1410</v>
      </c>
      <c r="F21" s="83" t="s">
        <v>1421</v>
      </c>
      <c r="G21" s="57">
        <v>90</v>
      </c>
      <c r="H21" s="57">
        <v>85</v>
      </c>
      <c r="I21" s="57">
        <f t="shared" si="0"/>
        <v>87.5</v>
      </c>
      <c r="J21" s="51" t="str">
        <f t="shared" si="1"/>
        <v>TỐT</v>
      </c>
      <c r="K21" s="347"/>
    </row>
    <row r="22" spans="1:11" ht="21.75" customHeight="1">
      <c r="A22" s="51">
        <v>12</v>
      </c>
      <c r="B22" s="81">
        <v>1920423694</v>
      </c>
      <c r="C22" s="53" t="s">
        <v>1413</v>
      </c>
      <c r="D22" s="82" t="s">
        <v>1607</v>
      </c>
      <c r="E22" s="55" t="s">
        <v>1414</v>
      </c>
      <c r="F22" s="83" t="s">
        <v>1421</v>
      </c>
      <c r="G22" s="57">
        <v>85</v>
      </c>
      <c r="H22" s="57">
        <v>85</v>
      </c>
      <c r="I22" s="57">
        <f t="shared" si="0"/>
        <v>85</v>
      </c>
      <c r="J22" s="51" t="str">
        <f t="shared" si="1"/>
        <v>TỐT</v>
      </c>
      <c r="K22" s="347"/>
    </row>
    <row r="23" spans="1:11" ht="21.75" customHeight="1">
      <c r="A23" s="51">
        <v>13</v>
      </c>
      <c r="B23" s="81">
        <v>1921413532</v>
      </c>
      <c r="C23" s="53" t="s">
        <v>1374</v>
      </c>
      <c r="D23" s="82" t="s">
        <v>1107</v>
      </c>
      <c r="E23" s="55" t="s">
        <v>862</v>
      </c>
      <c r="F23" s="83" t="s">
        <v>1421</v>
      </c>
      <c r="G23" s="57">
        <v>72</v>
      </c>
      <c r="H23" s="57">
        <v>85</v>
      </c>
      <c r="I23" s="57">
        <f t="shared" si="0"/>
        <v>78.5</v>
      </c>
      <c r="J23" s="51" t="str">
        <f t="shared" si="1"/>
        <v>KHÁ</v>
      </c>
      <c r="K23" s="347"/>
    </row>
    <row r="24" spans="1:11" ht="21.75" customHeight="1">
      <c r="A24" s="51">
        <v>14</v>
      </c>
      <c r="B24" s="81">
        <v>1921413548</v>
      </c>
      <c r="C24" s="53" t="s">
        <v>1370</v>
      </c>
      <c r="D24" s="82" t="s">
        <v>1613</v>
      </c>
      <c r="E24" s="55" t="s">
        <v>1371</v>
      </c>
      <c r="F24" s="83" t="s">
        <v>1421</v>
      </c>
      <c r="G24" s="57">
        <v>70</v>
      </c>
      <c r="H24" s="57">
        <v>85</v>
      </c>
      <c r="I24" s="57">
        <f t="shared" si="0"/>
        <v>77.5</v>
      </c>
      <c r="J24" s="51" t="str">
        <f t="shared" si="1"/>
        <v>KHÁ</v>
      </c>
      <c r="K24" s="347"/>
    </row>
    <row r="25" spans="1:11" ht="21.75" customHeight="1">
      <c r="A25" s="51">
        <v>15</v>
      </c>
      <c r="B25" s="81">
        <v>1921413549</v>
      </c>
      <c r="C25" s="53" t="s">
        <v>1382</v>
      </c>
      <c r="D25" s="82" t="s">
        <v>1579</v>
      </c>
      <c r="E25" s="55" t="s">
        <v>1094</v>
      </c>
      <c r="F25" s="83" t="s">
        <v>1421</v>
      </c>
      <c r="G25" s="57">
        <v>75</v>
      </c>
      <c r="H25" s="57">
        <v>85</v>
      </c>
      <c r="I25" s="57">
        <f t="shared" si="0"/>
        <v>80</v>
      </c>
      <c r="J25" s="51" t="str">
        <f t="shared" si="1"/>
        <v>TỐT</v>
      </c>
      <c r="K25" s="347"/>
    </row>
    <row r="26" spans="1:11" ht="21.75" customHeight="1">
      <c r="A26" s="51">
        <v>16</v>
      </c>
      <c r="B26" s="81">
        <v>1921413551</v>
      </c>
      <c r="C26" s="53" t="s">
        <v>1605</v>
      </c>
      <c r="D26" s="82" t="s">
        <v>1557</v>
      </c>
      <c r="E26" s="55" t="s">
        <v>1390</v>
      </c>
      <c r="F26" s="83" t="s">
        <v>1421</v>
      </c>
      <c r="G26" s="57">
        <v>80</v>
      </c>
      <c r="H26" s="57">
        <v>80</v>
      </c>
      <c r="I26" s="57">
        <f t="shared" si="0"/>
        <v>80</v>
      </c>
      <c r="J26" s="51" t="str">
        <f t="shared" si="1"/>
        <v>TỐT</v>
      </c>
      <c r="K26" s="347"/>
    </row>
    <row r="27" spans="1:11" ht="21.75" customHeight="1">
      <c r="A27" s="51">
        <v>17</v>
      </c>
      <c r="B27" s="81">
        <v>1921413557</v>
      </c>
      <c r="C27" s="53" t="s">
        <v>1899</v>
      </c>
      <c r="D27" s="82" t="s">
        <v>1635</v>
      </c>
      <c r="E27" s="55" t="s">
        <v>930</v>
      </c>
      <c r="F27" s="83" t="s">
        <v>1421</v>
      </c>
      <c r="G27" s="57">
        <v>0</v>
      </c>
      <c r="H27" s="57">
        <v>0</v>
      </c>
      <c r="I27" s="57">
        <f t="shared" si="0"/>
        <v>0</v>
      </c>
      <c r="J27" s="51" t="str">
        <f t="shared" si="1"/>
        <v>KÉM</v>
      </c>
      <c r="K27" s="347" t="s">
        <v>2470</v>
      </c>
    </row>
    <row r="28" spans="1:11" ht="21.75" customHeight="1">
      <c r="A28" s="51">
        <v>18</v>
      </c>
      <c r="B28" s="81">
        <v>1921413582</v>
      </c>
      <c r="C28" s="53" t="s">
        <v>1399</v>
      </c>
      <c r="D28" s="82" t="s">
        <v>1669</v>
      </c>
      <c r="E28" s="55" t="s">
        <v>6</v>
      </c>
      <c r="F28" s="83" t="s">
        <v>1421</v>
      </c>
      <c r="G28" s="57">
        <v>75</v>
      </c>
      <c r="H28" s="57">
        <v>85</v>
      </c>
      <c r="I28" s="57">
        <f t="shared" si="0"/>
        <v>80</v>
      </c>
      <c r="J28" s="51" t="str">
        <f t="shared" si="1"/>
        <v>TỐT</v>
      </c>
      <c r="K28" s="347"/>
    </row>
    <row r="29" spans="1:11" ht="21.75" customHeight="1">
      <c r="A29" s="51">
        <v>19</v>
      </c>
      <c r="B29" s="81">
        <v>1921413589</v>
      </c>
      <c r="C29" s="53" t="s">
        <v>1402</v>
      </c>
      <c r="D29" s="82" t="s">
        <v>1403</v>
      </c>
      <c r="E29" s="55" t="s">
        <v>1404</v>
      </c>
      <c r="F29" s="83" t="s">
        <v>1421</v>
      </c>
      <c r="G29" s="57">
        <v>80</v>
      </c>
      <c r="H29" s="57">
        <v>85</v>
      </c>
      <c r="I29" s="57">
        <f t="shared" si="0"/>
        <v>82.5</v>
      </c>
      <c r="J29" s="51" t="str">
        <f t="shared" si="1"/>
        <v>TỐT</v>
      </c>
      <c r="K29" s="347"/>
    </row>
    <row r="30" spans="1:11" ht="21.75" customHeight="1">
      <c r="A30" s="51">
        <v>20</v>
      </c>
      <c r="B30" s="81">
        <v>1921413592</v>
      </c>
      <c r="C30" s="53" t="s">
        <v>776</v>
      </c>
      <c r="D30" s="82" t="s">
        <v>1559</v>
      </c>
      <c r="E30" s="55" t="s">
        <v>841</v>
      </c>
      <c r="F30" s="83" t="s">
        <v>1421</v>
      </c>
      <c r="G30" s="57">
        <v>70</v>
      </c>
      <c r="H30" s="57">
        <v>85</v>
      </c>
      <c r="I30" s="57">
        <f t="shared" si="0"/>
        <v>77.5</v>
      </c>
      <c r="J30" s="51" t="str">
        <f t="shared" si="1"/>
        <v>KHÁ</v>
      </c>
      <c r="K30" s="347"/>
    </row>
    <row r="31" spans="1:11" ht="21.75" customHeight="1">
      <c r="A31" s="51">
        <v>21</v>
      </c>
      <c r="B31" s="81">
        <v>1921413606</v>
      </c>
      <c r="C31" s="53" t="s">
        <v>1348</v>
      </c>
      <c r="D31" s="82" t="s">
        <v>1649</v>
      </c>
      <c r="E31" s="55" t="s">
        <v>1189</v>
      </c>
      <c r="F31" s="83" t="s">
        <v>1421</v>
      </c>
      <c r="G31" s="57">
        <v>82</v>
      </c>
      <c r="H31" s="57">
        <v>85</v>
      </c>
      <c r="I31" s="57">
        <f t="shared" si="0"/>
        <v>83.5</v>
      </c>
      <c r="J31" s="51" t="str">
        <f t="shared" si="1"/>
        <v>TỐT</v>
      </c>
      <c r="K31" s="347"/>
    </row>
    <row r="32" spans="1:11" ht="21.75" customHeight="1">
      <c r="A32" s="51">
        <v>22</v>
      </c>
      <c r="B32" s="81">
        <v>1921413611</v>
      </c>
      <c r="C32" s="53" t="s">
        <v>1360</v>
      </c>
      <c r="D32" s="82" t="s">
        <v>1598</v>
      </c>
      <c r="E32" s="55" t="s">
        <v>1072</v>
      </c>
      <c r="F32" s="83" t="s">
        <v>1421</v>
      </c>
      <c r="G32" s="57">
        <v>75</v>
      </c>
      <c r="H32" s="57">
        <v>85</v>
      </c>
      <c r="I32" s="57">
        <f t="shared" si="0"/>
        <v>80</v>
      </c>
      <c r="J32" s="51" t="str">
        <f t="shared" si="1"/>
        <v>TỐT</v>
      </c>
      <c r="K32" s="347"/>
    </row>
    <row r="33" spans="1:11" ht="21.75" customHeight="1">
      <c r="A33" s="51">
        <v>23</v>
      </c>
      <c r="B33" s="81">
        <v>1921413653</v>
      </c>
      <c r="C33" s="53" t="s">
        <v>1808</v>
      </c>
      <c r="D33" s="82" t="s">
        <v>1350</v>
      </c>
      <c r="E33" s="55" t="s">
        <v>894</v>
      </c>
      <c r="F33" s="83" t="s">
        <v>1421</v>
      </c>
      <c r="G33" s="57">
        <v>85</v>
      </c>
      <c r="H33" s="57">
        <v>85</v>
      </c>
      <c r="I33" s="57">
        <f t="shared" si="0"/>
        <v>85</v>
      </c>
      <c r="J33" s="51" t="str">
        <f t="shared" si="1"/>
        <v>TỐT</v>
      </c>
      <c r="K33" s="347"/>
    </row>
    <row r="34" spans="1:11" ht="21.75" customHeight="1">
      <c r="A34" s="51">
        <v>24</v>
      </c>
      <c r="B34" s="81">
        <v>1921416529</v>
      </c>
      <c r="C34" s="53" t="s">
        <v>1398</v>
      </c>
      <c r="D34" s="82" t="s">
        <v>1539</v>
      </c>
      <c r="E34" s="55" t="s">
        <v>1044</v>
      </c>
      <c r="F34" s="83" t="s">
        <v>1421</v>
      </c>
      <c r="G34" s="57">
        <v>80</v>
      </c>
      <c r="H34" s="57">
        <v>80</v>
      </c>
      <c r="I34" s="57">
        <f t="shared" si="0"/>
        <v>80</v>
      </c>
      <c r="J34" s="51" t="str">
        <f t="shared" si="1"/>
        <v>TỐT</v>
      </c>
      <c r="K34" s="347"/>
    </row>
    <row r="35" spans="1:11" ht="21.75" customHeight="1">
      <c r="A35" s="51">
        <v>25</v>
      </c>
      <c r="B35" s="81">
        <v>1921416538</v>
      </c>
      <c r="C35" s="53" t="s">
        <v>1349</v>
      </c>
      <c r="D35" s="82" t="s">
        <v>1733</v>
      </c>
      <c r="E35" s="55" t="s">
        <v>1145</v>
      </c>
      <c r="F35" s="83" t="s">
        <v>1421</v>
      </c>
      <c r="G35" s="57">
        <v>75</v>
      </c>
      <c r="H35" s="57">
        <v>85</v>
      </c>
      <c r="I35" s="57">
        <f t="shared" si="0"/>
        <v>80</v>
      </c>
      <c r="J35" s="51" t="str">
        <f t="shared" si="1"/>
        <v>TỐT</v>
      </c>
      <c r="K35" s="347"/>
    </row>
    <row r="36" spans="1:11" ht="21.75" customHeight="1">
      <c r="A36" s="51">
        <v>26</v>
      </c>
      <c r="B36" s="81">
        <v>1921416540</v>
      </c>
      <c r="C36" s="53" t="s">
        <v>1383</v>
      </c>
      <c r="D36" s="82" t="s">
        <v>1586</v>
      </c>
      <c r="E36" s="55" t="s">
        <v>1096</v>
      </c>
      <c r="F36" s="83" t="s">
        <v>1421</v>
      </c>
      <c r="G36" s="57">
        <v>70</v>
      </c>
      <c r="H36" s="57">
        <v>85</v>
      </c>
      <c r="I36" s="57">
        <f t="shared" si="0"/>
        <v>77.5</v>
      </c>
      <c r="J36" s="51" t="str">
        <f t="shared" si="1"/>
        <v>KHÁ</v>
      </c>
      <c r="K36" s="347"/>
    </row>
    <row r="37" spans="1:11" ht="21.75" customHeight="1">
      <c r="A37" s="51">
        <v>27</v>
      </c>
      <c r="B37" s="81">
        <v>1921416541</v>
      </c>
      <c r="C37" s="53" t="s">
        <v>1391</v>
      </c>
      <c r="D37" s="82" t="s">
        <v>1392</v>
      </c>
      <c r="E37" s="55" t="s">
        <v>1001</v>
      </c>
      <c r="F37" s="83" t="s">
        <v>1421</v>
      </c>
      <c r="G37" s="57">
        <v>0</v>
      </c>
      <c r="H37" s="57">
        <v>85</v>
      </c>
      <c r="I37" s="57">
        <f t="shared" si="0"/>
        <v>42.5</v>
      </c>
      <c r="J37" s="51" t="str">
        <f t="shared" si="1"/>
        <v>YẾU</v>
      </c>
      <c r="K37" s="347" t="s">
        <v>2456</v>
      </c>
    </row>
    <row r="38" spans="1:11" ht="21.75" customHeight="1">
      <c r="A38" s="51">
        <v>28</v>
      </c>
      <c r="B38" s="81">
        <v>1921416546</v>
      </c>
      <c r="C38" s="53" t="s">
        <v>957</v>
      </c>
      <c r="D38" s="82" t="s">
        <v>1828</v>
      </c>
      <c r="E38" s="55" t="s">
        <v>987</v>
      </c>
      <c r="F38" s="83" t="s">
        <v>1421</v>
      </c>
      <c r="G38" s="57">
        <v>100</v>
      </c>
      <c r="H38" s="57">
        <v>90</v>
      </c>
      <c r="I38" s="57">
        <f t="shared" si="0"/>
        <v>95</v>
      </c>
      <c r="J38" s="51" t="str">
        <f t="shared" si="1"/>
        <v>X SẮC</v>
      </c>
      <c r="K38" s="347"/>
    </row>
    <row r="39" spans="1:11" ht="21.75" customHeight="1">
      <c r="A39" s="51">
        <v>29</v>
      </c>
      <c r="B39" s="81">
        <v>1921416547</v>
      </c>
      <c r="C39" s="53" t="s">
        <v>1420</v>
      </c>
      <c r="D39" s="82" t="s">
        <v>356</v>
      </c>
      <c r="E39" s="55" t="s">
        <v>1149</v>
      </c>
      <c r="F39" s="83" t="s">
        <v>1421</v>
      </c>
      <c r="G39" s="57">
        <v>0</v>
      </c>
      <c r="H39" s="57">
        <v>0</v>
      </c>
      <c r="I39" s="57">
        <f t="shared" si="0"/>
        <v>0</v>
      </c>
      <c r="J39" s="51" t="str">
        <f t="shared" si="1"/>
        <v>KÉM</v>
      </c>
      <c r="K39" s="347" t="s">
        <v>2470</v>
      </c>
    </row>
    <row r="40" spans="1:11" ht="21.75" customHeight="1">
      <c r="A40" s="51">
        <v>30</v>
      </c>
      <c r="B40" s="81">
        <v>1921416548</v>
      </c>
      <c r="C40" s="53" t="s">
        <v>1378</v>
      </c>
      <c r="D40" s="82" t="s">
        <v>1533</v>
      </c>
      <c r="E40" s="55" t="s">
        <v>1379</v>
      </c>
      <c r="F40" s="83" t="s">
        <v>1421</v>
      </c>
      <c r="G40" s="57">
        <v>82</v>
      </c>
      <c r="H40" s="57">
        <v>85</v>
      </c>
      <c r="I40" s="57">
        <f t="shared" si="0"/>
        <v>83.5</v>
      </c>
      <c r="J40" s="51" t="str">
        <f t="shared" si="1"/>
        <v>TỐT</v>
      </c>
      <c r="K40" s="347"/>
    </row>
    <row r="41" spans="1:11" ht="21.75" customHeight="1">
      <c r="A41" s="51">
        <v>31</v>
      </c>
      <c r="B41" s="81">
        <v>1921416553</v>
      </c>
      <c r="C41" s="53" t="s">
        <v>1401</v>
      </c>
      <c r="D41" s="82" t="s">
        <v>1546</v>
      </c>
      <c r="E41" s="55" t="s">
        <v>1714</v>
      </c>
      <c r="F41" s="83" t="s">
        <v>1421</v>
      </c>
      <c r="G41" s="57">
        <v>85</v>
      </c>
      <c r="H41" s="57">
        <v>85</v>
      </c>
      <c r="I41" s="57">
        <f t="shared" si="0"/>
        <v>85</v>
      </c>
      <c r="J41" s="51" t="str">
        <f t="shared" si="1"/>
        <v>TỐT</v>
      </c>
      <c r="K41" s="347"/>
    </row>
    <row r="42" spans="1:11" ht="21.75" customHeight="1">
      <c r="A42" s="51">
        <v>32</v>
      </c>
      <c r="B42" s="81">
        <v>1921418044</v>
      </c>
      <c r="C42" s="53" t="s">
        <v>1359</v>
      </c>
      <c r="D42" s="82" t="s">
        <v>1598</v>
      </c>
      <c r="E42" s="55" t="s">
        <v>796</v>
      </c>
      <c r="F42" s="83" t="s">
        <v>1421</v>
      </c>
      <c r="G42" s="57">
        <v>85</v>
      </c>
      <c r="H42" s="57">
        <v>85</v>
      </c>
      <c r="I42" s="57">
        <f t="shared" si="0"/>
        <v>85</v>
      </c>
      <c r="J42" s="51" t="str">
        <f t="shared" si="1"/>
        <v>TỐT</v>
      </c>
      <c r="K42" s="347"/>
    </row>
    <row r="43" spans="1:11" ht="21.75" customHeight="1">
      <c r="A43" s="51">
        <v>33</v>
      </c>
      <c r="B43" s="81">
        <v>1921418574</v>
      </c>
      <c r="C43" s="53" t="s">
        <v>1416</v>
      </c>
      <c r="D43" s="82" t="s">
        <v>1417</v>
      </c>
      <c r="E43" s="55" t="s">
        <v>1771</v>
      </c>
      <c r="F43" s="83" t="s">
        <v>1421</v>
      </c>
      <c r="G43" s="57">
        <v>70</v>
      </c>
      <c r="H43" s="57">
        <v>0</v>
      </c>
      <c r="I43" s="57">
        <f aca="true" t="shared" si="2" ref="I43:I74">(G43+H43)/2</f>
        <v>35</v>
      </c>
      <c r="J43" s="51" t="str">
        <f aca="true" t="shared" si="3" ref="J43:J73">IF(I43&gt;=90,"X SẮC",IF(I43&gt;=80,"TỐT",IF(I43&gt;=70,"KHÁ",IF(I43&gt;=60,"TB KHÁ",IF(I43&gt;=50,"T. BÌNH",IF(I43&gt;=30,"YẾU","KÉM"))))))</f>
        <v>YẾU</v>
      </c>
      <c r="K43" s="347" t="s">
        <v>2451</v>
      </c>
    </row>
    <row r="44" spans="1:11" ht="21.75" customHeight="1">
      <c r="A44" s="51">
        <v>34</v>
      </c>
      <c r="B44" s="81">
        <v>1921418954</v>
      </c>
      <c r="C44" s="53" t="s">
        <v>1366</v>
      </c>
      <c r="D44" s="82" t="s">
        <v>1639</v>
      </c>
      <c r="E44" s="55" t="s">
        <v>534</v>
      </c>
      <c r="F44" s="83" t="s">
        <v>1421</v>
      </c>
      <c r="G44" s="57">
        <v>88</v>
      </c>
      <c r="H44" s="57">
        <v>85</v>
      </c>
      <c r="I44" s="57">
        <f t="shared" si="2"/>
        <v>86.5</v>
      </c>
      <c r="J44" s="51" t="str">
        <f t="shared" si="3"/>
        <v>TỐT</v>
      </c>
      <c r="K44" s="347"/>
    </row>
    <row r="45" spans="1:11" ht="21.75" customHeight="1">
      <c r="A45" s="51">
        <v>35</v>
      </c>
      <c r="B45" s="81">
        <v>1921419320</v>
      </c>
      <c r="C45" s="53" t="s">
        <v>1183</v>
      </c>
      <c r="D45" s="82" t="s">
        <v>1786</v>
      </c>
      <c r="E45" s="55" t="s">
        <v>1361</v>
      </c>
      <c r="F45" s="83" t="s">
        <v>1421</v>
      </c>
      <c r="G45" s="57">
        <v>82</v>
      </c>
      <c r="H45" s="57">
        <v>85</v>
      </c>
      <c r="I45" s="57">
        <f t="shared" si="2"/>
        <v>83.5</v>
      </c>
      <c r="J45" s="51" t="str">
        <f t="shared" si="3"/>
        <v>TỐT</v>
      </c>
      <c r="K45" s="347"/>
    </row>
    <row r="46" spans="1:11" ht="21.75" customHeight="1">
      <c r="A46" s="51">
        <v>36</v>
      </c>
      <c r="B46" s="81">
        <v>1921419378</v>
      </c>
      <c r="C46" s="53" t="s">
        <v>860</v>
      </c>
      <c r="D46" s="82" t="s">
        <v>1650</v>
      </c>
      <c r="E46" s="55" t="s">
        <v>1352</v>
      </c>
      <c r="F46" s="83" t="s">
        <v>1421</v>
      </c>
      <c r="G46" s="57">
        <v>0</v>
      </c>
      <c r="H46" s="57">
        <v>80</v>
      </c>
      <c r="I46" s="57">
        <f t="shared" si="2"/>
        <v>40</v>
      </c>
      <c r="J46" s="51" t="str">
        <f t="shared" si="3"/>
        <v>YẾU</v>
      </c>
      <c r="K46" s="347" t="s">
        <v>2456</v>
      </c>
    </row>
    <row r="47" spans="1:11" ht="21.75" customHeight="1">
      <c r="A47" s="51">
        <v>37</v>
      </c>
      <c r="B47" s="81">
        <v>1921419829</v>
      </c>
      <c r="C47" s="53" t="s">
        <v>1815</v>
      </c>
      <c r="D47" s="82" t="s">
        <v>1557</v>
      </c>
      <c r="E47" s="55" t="s">
        <v>1389</v>
      </c>
      <c r="F47" s="83" t="s">
        <v>1421</v>
      </c>
      <c r="G47" s="57">
        <v>82</v>
      </c>
      <c r="H47" s="57">
        <v>85</v>
      </c>
      <c r="I47" s="57">
        <f t="shared" si="2"/>
        <v>83.5</v>
      </c>
      <c r="J47" s="51" t="str">
        <f t="shared" si="3"/>
        <v>TỐT</v>
      </c>
      <c r="K47" s="348"/>
    </row>
    <row r="48" spans="1:11" ht="21.75" customHeight="1">
      <c r="A48" s="51">
        <v>38</v>
      </c>
      <c r="B48" s="81">
        <v>1921423691</v>
      </c>
      <c r="C48" s="53" t="s">
        <v>1393</v>
      </c>
      <c r="D48" s="82" t="s">
        <v>1877</v>
      </c>
      <c r="E48" s="55" t="s">
        <v>1394</v>
      </c>
      <c r="F48" s="83" t="s">
        <v>1421</v>
      </c>
      <c r="G48" s="57">
        <v>95</v>
      </c>
      <c r="H48" s="57">
        <v>85</v>
      </c>
      <c r="I48" s="57">
        <f t="shared" si="2"/>
        <v>90</v>
      </c>
      <c r="J48" s="51" t="str">
        <f t="shared" si="3"/>
        <v>X SẮC</v>
      </c>
      <c r="K48" s="347"/>
    </row>
    <row r="49" spans="1:11" ht="21.75" customHeight="1">
      <c r="A49" s="51">
        <v>39</v>
      </c>
      <c r="B49" s="81">
        <v>1921616518</v>
      </c>
      <c r="C49" s="53" t="s">
        <v>1697</v>
      </c>
      <c r="D49" s="82" t="s">
        <v>1408</v>
      </c>
      <c r="E49" s="55" t="s">
        <v>1288</v>
      </c>
      <c r="F49" s="83" t="s">
        <v>1421</v>
      </c>
      <c r="G49" s="57">
        <v>85</v>
      </c>
      <c r="H49" s="57">
        <v>85</v>
      </c>
      <c r="I49" s="57">
        <f t="shared" si="2"/>
        <v>85</v>
      </c>
      <c r="J49" s="51" t="str">
        <f t="shared" si="3"/>
        <v>TỐT</v>
      </c>
      <c r="K49" s="347"/>
    </row>
    <row r="50" spans="1:12" ht="21.75" customHeight="1">
      <c r="A50" s="51">
        <v>40</v>
      </c>
      <c r="B50" s="81">
        <v>1821414779</v>
      </c>
      <c r="C50" s="53" t="s">
        <v>2389</v>
      </c>
      <c r="D50" s="82" t="s">
        <v>1543</v>
      </c>
      <c r="E50" s="55">
        <v>34359</v>
      </c>
      <c r="F50" s="83" t="s">
        <v>1421</v>
      </c>
      <c r="G50" s="57">
        <v>60</v>
      </c>
      <c r="H50" s="57">
        <v>0</v>
      </c>
      <c r="I50" s="57">
        <f t="shared" si="2"/>
        <v>30</v>
      </c>
      <c r="J50" s="51" t="str">
        <f t="shared" si="3"/>
        <v>YẾU</v>
      </c>
      <c r="K50" s="347" t="s">
        <v>2476</v>
      </c>
      <c r="L50" s="1" t="s">
        <v>2390</v>
      </c>
    </row>
    <row r="51" spans="1:12" ht="21.75" customHeight="1">
      <c r="A51" s="51">
        <v>41</v>
      </c>
      <c r="B51" s="81">
        <v>172236485</v>
      </c>
      <c r="C51" s="53" t="s">
        <v>2134</v>
      </c>
      <c r="D51" s="82" t="s">
        <v>1547</v>
      </c>
      <c r="E51" s="55">
        <v>33970</v>
      </c>
      <c r="F51" s="83" t="s">
        <v>1421</v>
      </c>
      <c r="G51" s="57">
        <v>0</v>
      </c>
      <c r="H51" s="57">
        <v>0</v>
      </c>
      <c r="I51" s="57">
        <f t="shared" si="2"/>
        <v>0</v>
      </c>
      <c r="J51" s="51" t="str">
        <f t="shared" si="3"/>
        <v>KÉM</v>
      </c>
      <c r="K51" s="348" t="s">
        <v>2365</v>
      </c>
      <c r="L51" s="1" t="s">
        <v>2391</v>
      </c>
    </row>
    <row r="52" spans="1:12" ht="21.75" customHeight="1">
      <c r="A52" s="51">
        <v>42</v>
      </c>
      <c r="B52" s="81">
        <v>172236477</v>
      </c>
      <c r="C52" s="53" t="s">
        <v>1725</v>
      </c>
      <c r="D52" s="82" t="s">
        <v>1786</v>
      </c>
      <c r="E52" s="55">
        <v>34104</v>
      </c>
      <c r="F52" s="83" t="s">
        <v>1421</v>
      </c>
      <c r="G52" s="57">
        <v>81</v>
      </c>
      <c r="H52" s="57">
        <v>72</v>
      </c>
      <c r="I52" s="57">
        <f t="shared" si="2"/>
        <v>76.5</v>
      </c>
      <c r="J52" s="51" t="str">
        <f t="shared" si="3"/>
        <v>KHÁ</v>
      </c>
      <c r="K52" s="348"/>
      <c r="L52" s="1" t="s">
        <v>2390</v>
      </c>
    </row>
    <row r="53" spans="1:12" ht="21.75" customHeight="1">
      <c r="A53" s="51">
        <v>43</v>
      </c>
      <c r="B53" s="81">
        <v>1820414130</v>
      </c>
      <c r="C53" s="53" t="s">
        <v>1175</v>
      </c>
      <c r="D53" s="82" t="s">
        <v>1518</v>
      </c>
      <c r="E53" s="55">
        <v>34163</v>
      </c>
      <c r="F53" s="83" t="s">
        <v>1421</v>
      </c>
      <c r="G53" s="57">
        <v>85</v>
      </c>
      <c r="H53" s="57">
        <v>0</v>
      </c>
      <c r="I53" s="57">
        <f t="shared" si="2"/>
        <v>42.5</v>
      </c>
      <c r="J53" s="51" t="str">
        <f t="shared" si="3"/>
        <v>YẾU</v>
      </c>
      <c r="K53" s="348" t="s">
        <v>2451</v>
      </c>
      <c r="L53" s="1" t="s">
        <v>2390</v>
      </c>
    </row>
    <row r="54" spans="1:12" ht="21.75" customHeight="1">
      <c r="A54" s="51">
        <v>44</v>
      </c>
      <c r="B54" s="81">
        <v>1920416569</v>
      </c>
      <c r="C54" s="53" t="s">
        <v>1696</v>
      </c>
      <c r="D54" s="82" t="s">
        <v>1027</v>
      </c>
      <c r="E54" s="55" t="s">
        <v>147</v>
      </c>
      <c r="F54" s="83" t="s">
        <v>1422</v>
      </c>
      <c r="G54" s="57">
        <v>0</v>
      </c>
      <c r="H54" s="57">
        <v>85</v>
      </c>
      <c r="I54" s="57">
        <f t="shared" si="2"/>
        <v>42.5</v>
      </c>
      <c r="J54" s="51" t="str">
        <f t="shared" si="3"/>
        <v>YẾU</v>
      </c>
      <c r="K54" s="348" t="s">
        <v>2456</v>
      </c>
      <c r="L54" s="1" t="s">
        <v>2427</v>
      </c>
    </row>
    <row r="55" spans="1:11" ht="21.75" customHeight="1">
      <c r="A55" s="51">
        <v>45</v>
      </c>
      <c r="B55" s="81">
        <v>1921418571</v>
      </c>
      <c r="C55" s="53" t="s">
        <v>925</v>
      </c>
      <c r="D55" s="82" t="s">
        <v>1628</v>
      </c>
      <c r="E55" s="55" t="s">
        <v>1086</v>
      </c>
      <c r="F55" s="83" t="s">
        <v>1422</v>
      </c>
      <c r="G55" s="57">
        <v>87</v>
      </c>
      <c r="H55" s="57">
        <v>85</v>
      </c>
      <c r="I55" s="57">
        <f t="shared" si="2"/>
        <v>86</v>
      </c>
      <c r="J55" s="51" t="str">
        <f t="shared" si="3"/>
        <v>TỐT</v>
      </c>
      <c r="K55" s="347"/>
    </row>
    <row r="56" spans="1:12" ht="21.75" customHeight="1">
      <c r="A56" s="51">
        <v>46</v>
      </c>
      <c r="B56" s="81">
        <v>1921416531</v>
      </c>
      <c r="C56" s="53" t="s">
        <v>1353</v>
      </c>
      <c r="D56" s="82" t="s">
        <v>1522</v>
      </c>
      <c r="E56" s="55" t="s">
        <v>1354</v>
      </c>
      <c r="F56" s="83" t="s">
        <v>1422</v>
      </c>
      <c r="G56" s="57">
        <v>0</v>
      </c>
      <c r="H56" s="57">
        <v>80</v>
      </c>
      <c r="I56" s="57">
        <f t="shared" si="2"/>
        <v>40</v>
      </c>
      <c r="J56" s="51" t="str">
        <f t="shared" si="3"/>
        <v>YẾU</v>
      </c>
      <c r="K56" s="348" t="s">
        <v>2456</v>
      </c>
      <c r="L56" s="1" t="s">
        <v>2427</v>
      </c>
    </row>
    <row r="57" spans="1:11" ht="21.75" customHeight="1">
      <c r="A57" s="51">
        <v>47</v>
      </c>
      <c r="B57" s="81">
        <v>1921417862</v>
      </c>
      <c r="C57" s="53" t="s">
        <v>1355</v>
      </c>
      <c r="D57" s="82" t="s">
        <v>1522</v>
      </c>
      <c r="E57" s="55" t="s">
        <v>972</v>
      </c>
      <c r="F57" s="83" t="s">
        <v>1422</v>
      </c>
      <c r="G57" s="57">
        <v>0</v>
      </c>
      <c r="H57" s="57">
        <v>80</v>
      </c>
      <c r="I57" s="57">
        <f t="shared" si="2"/>
        <v>40</v>
      </c>
      <c r="J57" s="51" t="str">
        <f t="shared" si="3"/>
        <v>YẾU</v>
      </c>
      <c r="K57" s="348" t="s">
        <v>2456</v>
      </c>
    </row>
    <row r="58" spans="1:11" ht="21.75" customHeight="1">
      <c r="A58" s="51">
        <v>48</v>
      </c>
      <c r="B58" s="81">
        <v>1920413634</v>
      </c>
      <c r="C58" s="53" t="s">
        <v>1358</v>
      </c>
      <c r="D58" s="82" t="s">
        <v>1598</v>
      </c>
      <c r="E58" s="55" t="s">
        <v>992</v>
      </c>
      <c r="F58" s="83" t="s">
        <v>1422</v>
      </c>
      <c r="G58" s="57">
        <v>82</v>
      </c>
      <c r="H58" s="57">
        <v>85</v>
      </c>
      <c r="I58" s="57">
        <f t="shared" si="2"/>
        <v>83.5</v>
      </c>
      <c r="J58" s="51" t="str">
        <f t="shared" si="3"/>
        <v>TỐT</v>
      </c>
      <c r="K58" s="347"/>
    </row>
    <row r="59" spans="1:11" ht="21.75" customHeight="1">
      <c r="A59" s="51">
        <v>49</v>
      </c>
      <c r="B59" s="81">
        <v>1920416565</v>
      </c>
      <c r="C59" s="53" t="s">
        <v>1691</v>
      </c>
      <c r="D59" s="82" t="s">
        <v>1679</v>
      </c>
      <c r="E59" s="55" t="s">
        <v>916</v>
      </c>
      <c r="F59" s="83" t="s">
        <v>1422</v>
      </c>
      <c r="G59" s="57">
        <v>0</v>
      </c>
      <c r="H59" s="57">
        <v>0</v>
      </c>
      <c r="I59" s="57">
        <f t="shared" si="2"/>
        <v>0</v>
      </c>
      <c r="J59" s="51" t="str">
        <f t="shared" si="3"/>
        <v>KÉM</v>
      </c>
      <c r="K59" s="347" t="s">
        <v>2470</v>
      </c>
    </row>
    <row r="60" spans="1:11" ht="21.75" customHeight="1">
      <c r="A60" s="51">
        <v>50</v>
      </c>
      <c r="B60" s="81">
        <v>1921416566</v>
      </c>
      <c r="C60" s="53" t="s">
        <v>1523</v>
      </c>
      <c r="D60" s="82" t="s">
        <v>1606</v>
      </c>
      <c r="E60" s="55" t="s">
        <v>1102</v>
      </c>
      <c r="F60" s="83" t="s">
        <v>1422</v>
      </c>
      <c r="G60" s="57">
        <v>87</v>
      </c>
      <c r="H60" s="57">
        <v>80</v>
      </c>
      <c r="I60" s="57">
        <f t="shared" si="2"/>
        <v>83.5</v>
      </c>
      <c r="J60" s="51" t="str">
        <f t="shared" si="3"/>
        <v>TỐT</v>
      </c>
      <c r="K60" s="347"/>
    </row>
    <row r="61" spans="1:11" ht="21.75" customHeight="1">
      <c r="A61" s="51">
        <v>51</v>
      </c>
      <c r="B61" s="81">
        <v>1921418043</v>
      </c>
      <c r="C61" s="53" t="s">
        <v>1755</v>
      </c>
      <c r="D61" s="82" t="s">
        <v>1553</v>
      </c>
      <c r="E61" s="55" t="s">
        <v>1362</v>
      </c>
      <c r="F61" s="83" t="s">
        <v>1422</v>
      </c>
      <c r="G61" s="57">
        <v>90</v>
      </c>
      <c r="H61" s="57">
        <v>85</v>
      </c>
      <c r="I61" s="57">
        <f t="shared" si="2"/>
        <v>87.5</v>
      </c>
      <c r="J61" s="51" t="str">
        <f t="shared" si="3"/>
        <v>TỐT</v>
      </c>
      <c r="K61" s="347"/>
    </row>
    <row r="62" spans="1:11" ht="21.75" customHeight="1">
      <c r="A62" s="51">
        <v>52</v>
      </c>
      <c r="B62" s="81">
        <v>1921416555</v>
      </c>
      <c r="C62" s="53" t="s">
        <v>1800</v>
      </c>
      <c r="D62" s="82" t="s">
        <v>1524</v>
      </c>
      <c r="E62" s="55" t="s">
        <v>1362</v>
      </c>
      <c r="F62" s="83" t="s">
        <v>1422</v>
      </c>
      <c r="G62" s="57">
        <v>71</v>
      </c>
      <c r="H62" s="57">
        <v>0</v>
      </c>
      <c r="I62" s="57">
        <f t="shared" si="2"/>
        <v>35.5</v>
      </c>
      <c r="J62" s="51" t="str">
        <f t="shared" si="3"/>
        <v>YẾU</v>
      </c>
      <c r="K62" s="348" t="s">
        <v>2451</v>
      </c>
    </row>
    <row r="63" spans="1:11" ht="21.75" customHeight="1">
      <c r="A63" s="51">
        <v>53</v>
      </c>
      <c r="B63" s="81">
        <v>1921419747</v>
      </c>
      <c r="C63" s="53" t="s">
        <v>1892</v>
      </c>
      <c r="D63" s="82" t="s">
        <v>1326</v>
      </c>
      <c r="E63" s="55" t="s">
        <v>952</v>
      </c>
      <c r="F63" s="83" t="s">
        <v>1422</v>
      </c>
      <c r="G63" s="57">
        <v>76</v>
      </c>
      <c r="H63" s="57">
        <v>85</v>
      </c>
      <c r="I63" s="57">
        <f t="shared" si="2"/>
        <v>80.5</v>
      </c>
      <c r="J63" s="51" t="str">
        <f t="shared" si="3"/>
        <v>TỐT</v>
      </c>
      <c r="K63" s="347"/>
    </row>
    <row r="64" spans="1:11" ht="21.75" customHeight="1">
      <c r="A64" s="51">
        <v>54</v>
      </c>
      <c r="B64" s="81">
        <v>1921416534</v>
      </c>
      <c r="C64" s="53" t="s">
        <v>1364</v>
      </c>
      <c r="D64" s="82" t="s">
        <v>1552</v>
      </c>
      <c r="E64" s="55" t="s">
        <v>1365</v>
      </c>
      <c r="F64" s="83" t="s">
        <v>1422</v>
      </c>
      <c r="G64" s="57">
        <v>87</v>
      </c>
      <c r="H64" s="57">
        <v>85</v>
      </c>
      <c r="I64" s="57">
        <f t="shared" si="2"/>
        <v>86</v>
      </c>
      <c r="J64" s="51" t="str">
        <f t="shared" si="3"/>
        <v>TỐT</v>
      </c>
      <c r="K64" s="347"/>
    </row>
    <row r="65" spans="1:11" ht="21.75" customHeight="1">
      <c r="A65" s="51">
        <v>55</v>
      </c>
      <c r="B65" s="81">
        <v>1921416558</v>
      </c>
      <c r="C65" s="53" t="s">
        <v>1367</v>
      </c>
      <c r="D65" s="82" t="s">
        <v>1686</v>
      </c>
      <c r="E65" s="55" t="s">
        <v>1111</v>
      </c>
      <c r="F65" s="83" t="s">
        <v>1422</v>
      </c>
      <c r="G65" s="57">
        <v>76</v>
      </c>
      <c r="H65" s="57">
        <v>80</v>
      </c>
      <c r="I65" s="57">
        <f t="shared" si="2"/>
        <v>78</v>
      </c>
      <c r="J65" s="51" t="str">
        <f t="shared" si="3"/>
        <v>KHÁ</v>
      </c>
      <c r="K65" s="347"/>
    </row>
    <row r="66" spans="1:11" ht="21.75" customHeight="1">
      <c r="A66" s="51">
        <v>56</v>
      </c>
      <c r="B66" s="81">
        <v>1921416551</v>
      </c>
      <c r="C66" s="53" t="s">
        <v>1368</v>
      </c>
      <c r="D66" s="82" t="s">
        <v>1686</v>
      </c>
      <c r="E66" s="55" t="s">
        <v>1262</v>
      </c>
      <c r="F66" s="83" t="s">
        <v>1422</v>
      </c>
      <c r="G66" s="57">
        <v>0</v>
      </c>
      <c r="H66" s="57">
        <v>0</v>
      </c>
      <c r="I66" s="57">
        <f t="shared" si="2"/>
        <v>0</v>
      </c>
      <c r="J66" s="51" t="str">
        <f t="shared" si="3"/>
        <v>KÉM</v>
      </c>
      <c r="K66" s="348" t="s">
        <v>2470</v>
      </c>
    </row>
    <row r="67" spans="1:11" ht="21.75" customHeight="1">
      <c r="A67" s="51">
        <v>57</v>
      </c>
      <c r="B67" s="81">
        <v>1921416530</v>
      </c>
      <c r="C67" s="53" t="s">
        <v>1369</v>
      </c>
      <c r="D67" s="82" t="s">
        <v>1633</v>
      </c>
      <c r="E67" s="55" t="s">
        <v>938</v>
      </c>
      <c r="F67" s="83" t="s">
        <v>1422</v>
      </c>
      <c r="G67" s="57">
        <v>76</v>
      </c>
      <c r="H67" s="57">
        <v>80</v>
      </c>
      <c r="I67" s="57">
        <f t="shared" si="2"/>
        <v>78</v>
      </c>
      <c r="J67" s="51" t="str">
        <f t="shared" si="3"/>
        <v>KHÁ</v>
      </c>
      <c r="K67" s="347"/>
    </row>
    <row r="68" spans="1:11" ht="21.75" customHeight="1">
      <c r="A68" s="51">
        <v>58</v>
      </c>
      <c r="B68" s="81">
        <v>1921413608</v>
      </c>
      <c r="C68" s="53" t="s">
        <v>7</v>
      </c>
      <c r="D68" s="82" t="s">
        <v>1372</v>
      </c>
      <c r="E68" s="55" t="s">
        <v>1373</v>
      </c>
      <c r="F68" s="83" t="s">
        <v>1422</v>
      </c>
      <c r="G68" s="57">
        <v>0</v>
      </c>
      <c r="H68" s="57">
        <v>0</v>
      </c>
      <c r="I68" s="57">
        <f t="shared" si="2"/>
        <v>0</v>
      </c>
      <c r="J68" s="51" t="str">
        <f t="shared" si="3"/>
        <v>KÉM</v>
      </c>
      <c r="K68" s="347" t="s">
        <v>2470</v>
      </c>
    </row>
    <row r="69" spans="1:11" ht="21.75" customHeight="1">
      <c r="A69" s="51">
        <v>59</v>
      </c>
      <c r="B69" s="81">
        <v>1921418706</v>
      </c>
      <c r="C69" s="53" t="s">
        <v>1860</v>
      </c>
      <c r="D69" s="82" t="s">
        <v>1706</v>
      </c>
      <c r="E69" s="55" t="s">
        <v>1245</v>
      </c>
      <c r="F69" s="83" t="s">
        <v>1422</v>
      </c>
      <c r="G69" s="57">
        <v>76</v>
      </c>
      <c r="H69" s="57">
        <v>80</v>
      </c>
      <c r="I69" s="57">
        <f t="shared" si="2"/>
        <v>78</v>
      </c>
      <c r="J69" s="51" t="str">
        <f t="shared" si="3"/>
        <v>KHÁ</v>
      </c>
      <c r="K69" s="348"/>
    </row>
    <row r="70" spans="1:11" ht="21.75" customHeight="1">
      <c r="A70" s="51">
        <v>60</v>
      </c>
      <c r="B70" s="81">
        <v>1921416533</v>
      </c>
      <c r="C70" s="53" t="s">
        <v>1059</v>
      </c>
      <c r="D70" s="82" t="s">
        <v>1706</v>
      </c>
      <c r="E70" s="55" t="s">
        <v>197</v>
      </c>
      <c r="F70" s="83" t="s">
        <v>1422</v>
      </c>
      <c r="G70" s="57">
        <v>76</v>
      </c>
      <c r="H70" s="57">
        <v>80</v>
      </c>
      <c r="I70" s="57">
        <f t="shared" si="2"/>
        <v>78</v>
      </c>
      <c r="J70" s="51" t="str">
        <f t="shared" si="3"/>
        <v>KHÁ</v>
      </c>
      <c r="K70" s="348"/>
    </row>
    <row r="71" spans="1:11" ht="21.75" customHeight="1">
      <c r="A71" s="51">
        <v>61</v>
      </c>
      <c r="B71" s="81">
        <v>1921418568</v>
      </c>
      <c r="C71" s="53" t="s">
        <v>1528</v>
      </c>
      <c r="D71" s="82" t="s">
        <v>1706</v>
      </c>
      <c r="E71" s="55" t="s">
        <v>610</v>
      </c>
      <c r="F71" s="83" t="s">
        <v>1422</v>
      </c>
      <c r="G71" s="57">
        <v>67</v>
      </c>
      <c r="H71" s="57">
        <v>80</v>
      </c>
      <c r="I71" s="57">
        <f t="shared" si="2"/>
        <v>73.5</v>
      </c>
      <c r="J71" s="51" t="str">
        <f t="shared" si="3"/>
        <v>KHÁ</v>
      </c>
      <c r="K71" s="348"/>
    </row>
    <row r="72" spans="1:11" ht="21.75" customHeight="1">
      <c r="A72" s="51">
        <v>62</v>
      </c>
      <c r="B72" s="81">
        <v>1920418941</v>
      </c>
      <c r="C72" s="53" t="s">
        <v>1375</v>
      </c>
      <c r="D72" s="82" t="s">
        <v>1592</v>
      </c>
      <c r="E72" s="55" t="s">
        <v>1319</v>
      </c>
      <c r="F72" s="83" t="s">
        <v>1422</v>
      </c>
      <c r="G72" s="57">
        <v>87</v>
      </c>
      <c r="H72" s="57">
        <v>85</v>
      </c>
      <c r="I72" s="57">
        <f t="shared" si="2"/>
        <v>86</v>
      </c>
      <c r="J72" s="51" t="str">
        <f t="shared" si="3"/>
        <v>TỐT</v>
      </c>
      <c r="K72" s="347"/>
    </row>
    <row r="73" spans="1:11" ht="21.75" customHeight="1">
      <c r="A73" s="51">
        <v>63</v>
      </c>
      <c r="B73" s="81">
        <v>1921416537</v>
      </c>
      <c r="C73" s="53" t="s">
        <v>1376</v>
      </c>
      <c r="D73" s="82" t="s">
        <v>1555</v>
      </c>
      <c r="E73" s="55" t="s">
        <v>1285</v>
      </c>
      <c r="F73" s="83" t="s">
        <v>1422</v>
      </c>
      <c r="G73" s="57">
        <v>90</v>
      </c>
      <c r="H73" s="57">
        <v>85</v>
      </c>
      <c r="I73" s="57">
        <f t="shared" si="2"/>
        <v>87.5</v>
      </c>
      <c r="J73" s="51" t="str">
        <f t="shared" si="3"/>
        <v>TỐT</v>
      </c>
      <c r="K73" s="347"/>
    </row>
    <row r="74" spans="1:11" ht="21.75" customHeight="1">
      <c r="A74" s="51">
        <v>64</v>
      </c>
      <c r="B74" s="81">
        <v>1921416561</v>
      </c>
      <c r="C74" s="53" t="s">
        <v>1377</v>
      </c>
      <c r="D74" s="82" t="s">
        <v>1615</v>
      </c>
      <c r="E74" s="55" t="s">
        <v>1023</v>
      </c>
      <c r="F74" s="83" t="s">
        <v>1422</v>
      </c>
      <c r="G74" s="57">
        <v>85</v>
      </c>
      <c r="H74" s="57">
        <v>80</v>
      </c>
      <c r="I74" s="57">
        <f t="shared" si="2"/>
        <v>82.5</v>
      </c>
      <c r="J74" s="51" t="str">
        <f aca="true" t="shared" si="4" ref="J74:J94">IF(I74&gt;=90,"X SẮC",IF(I74&gt;=80,"TỐT",IF(I74&gt;=70,"KHÁ",IF(I74&gt;=60,"TB KHÁ",IF(I74&gt;=50,"T. BÌNH",IF(I74&gt;=30,"YẾU","KÉM"))))))</f>
        <v>TỐT</v>
      </c>
      <c r="K74" s="347"/>
    </row>
    <row r="75" spans="1:12" ht="21.75" customHeight="1">
      <c r="A75" s="51">
        <v>65</v>
      </c>
      <c r="B75" s="81">
        <v>1920413631</v>
      </c>
      <c r="C75" s="53" t="s">
        <v>1380</v>
      </c>
      <c r="D75" s="82" t="s">
        <v>1816</v>
      </c>
      <c r="E75" s="55" t="s">
        <v>1381</v>
      </c>
      <c r="F75" s="83" t="s">
        <v>1422</v>
      </c>
      <c r="G75" s="57">
        <v>0</v>
      </c>
      <c r="H75" s="57">
        <v>80</v>
      </c>
      <c r="I75" s="57">
        <f aca="true" t="shared" si="5" ref="I75:I94">(G75+H75)/2</f>
        <v>40</v>
      </c>
      <c r="J75" s="51" t="str">
        <f t="shared" si="4"/>
        <v>YẾU</v>
      </c>
      <c r="K75" s="348" t="s">
        <v>2456</v>
      </c>
      <c r="L75" s="1" t="s">
        <v>2405</v>
      </c>
    </row>
    <row r="76" spans="1:11" ht="21.75" customHeight="1">
      <c r="A76" s="51">
        <v>66</v>
      </c>
      <c r="B76" s="81">
        <v>1920416563</v>
      </c>
      <c r="C76" s="53" t="s">
        <v>1386</v>
      </c>
      <c r="D76" s="82" t="s">
        <v>1517</v>
      </c>
      <c r="E76" s="55" t="s">
        <v>1387</v>
      </c>
      <c r="F76" s="83" t="s">
        <v>1422</v>
      </c>
      <c r="G76" s="57">
        <v>90</v>
      </c>
      <c r="H76" s="57">
        <v>85</v>
      </c>
      <c r="I76" s="57">
        <f t="shared" si="5"/>
        <v>87.5</v>
      </c>
      <c r="J76" s="51" t="str">
        <f t="shared" si="4"/>
        <v>TỐT</v>
      </c>
      <c r="K76" s="347"/>
    </row>
    <row r="77" spans="1:11" ht="21.75" customHeight="1">
      <c r="A77" s="51">
        <v>67</v>
      </c>
      <c r="B77" s="81">
        <v>1921413566</v>
      </c>
      <c r="C77" s="53" t="s">
        <v>1388</v>
      </c>
      <c r="D77" s="82" t="s">
        <v>1574</v>
      </c>
      <c r="E77" s="55" t="s">
        <v>881</v>
      </c>
      <c r="F77" s="83" t="s">
        <v>1422</v>
      </c>
      <c r="G77" s="57">
        <v>82</v>
      </c>
      <c r="H77" s="57">
        <v>85</v>
      </c>
      <c r="I77" s="57">
        <f t="shared" si="5"/>
        <v>83.5</v>
      </c>
      <c r="J77" s="51" t="str">
        <f t="shared" si="4"/>
        <v>TỐT</v>
      </c>
      <c r="K77" s="347"/>
    </row>
    <row r="78" spans="1:12" ht="21.75" customHeight="1">
      <c r="A78" s="51">
        <v>68</v>
      </c>
      <c r="B78" s="81">
        <v>1921416535</v>
      </c>
      <c r="C78" s="53" t="s">
        <v>1395</v>
      </c>
      <c r="D78" s="82" t="s">
        <v>1877</v>
      </c>
      <c r="E78" s="55" t="s">
        <v>1396</v>
      </c>
      <c r="F78" s="83" t="s">
        <v>1422</v>
      </c>
      <c r="G78" s="57">
        <v>0</v>
      </c>
      <c r="H78" s="57">
        <v>80</v>
      </c>
      <c r="I78" s="57">
        <f t="shared" si="5"/>
        <v>40</v>
      </c>
      <c r="J78" s="51" t="str">
        <f t="shared" si="4"/>
        <v>YẾU</v>
      </c>
      <c r="K78" s="348" t="s">
        <v>2451</v>
      </c>
      <c r="L78" s="1" t="s">
        <v>2405</v>
      </c>
    </row>
    <row r="79" spans="1:11" ht="21.75" customHeight="1">
      <c r="A79" s="51">
        <v>69</v>
      </c>
      <c r="B79" s="81">
        <v>1921418943</v>
      </c>
      <c r="C79" s="53" t="s">
        <v>1397</v>
      </c>
      <c r="D79" s="82" t="s">
        <v>1527</v>
      </c>
      <c r="E79" s="55" t="s">
        <v>1288</v>
      </c>
      <c r="F79" s="83" t="s">
        <v>1422</v>
      </c>
      <c r="G79" s="57">
        <v>85</v>
      </c>
      <c r="H79" s="57">
        <v>80</v>
      </c>
      <c r="I79" s="57">
        <f t="shared" si="5"/>
        <v>82.5</v>
      </c>
      <c r="J79" s="51" t="str">
        <f t="shared" si="4"/>
        <v>TỐT</v>
      </c>
      <c r="K79" s="347"/>
    </row>
    <row r="80" spans="1:11" ht="21.75" customHeight="1">
      <c r="A80" s="51">
        <v>70</v>
      </c>
      <c r="B80" s="81">
        <v>1921416543</v>
      </c>
      <c r="C80" s="53" t="s">
        <v>1670</v>
      </c>
      <c r="D80" s="82" t="s">
        <v>1539</v>
      </c>
      <c r="E80" s="55" t="s">
        <v>1133</v>
      </c>
      <c r="F80" s="83" t="s">
        <v>1422</v>
      </c>
      <c r="G80" s="57">
        <v>87</v>
      </c>
      <c r="H80" s="57">
        <v>80</v>
      </c>
      <c r="I80" s="57">
        <f t="shared" si="5"/>
        <v>83.5</v>
      </c>
      <c r="J80" s="51" t="str">
        <f t="shared" si="4"/>
        <v>TỐT</v>
      </c>
      <c r="K80" s="347"/>
    </row>
    <row r="81" spans="1:11" ht="21.75" customHeight="1">
      <c r="A81" s="51">
        <v>71</v>
      </c>
      <c r="B81" s="81">
        <v>1921418173</v>
      </c>
      <c r="C81" s="53" t="s">
        <v>1666</v>
      </c>
      <c r="D81" s="82" t="s">
        <v>1400</v>
      </c>
      <c r="E81" s="55" t="s">
        <v>254</v>
      </c>
      <c r="F81" s="83" t="s">
        <v>1422</v>
      </c>
      <c r="G81" s="57">
        <v>76</v>
      </c>
      <c r="H81" s="57">
        <v>85</v>
      </c>
      <c r="I81" s="57">
        <f t="shared" si="5"/>
        <v>80.5</v>
      </c>
      <c r="J81" s="51" t="str">
        <f t="shared" si="4"/>
        <v>TỐT</v>
      </c>
      <c r="K81" s="347"/>
    </row>
    <row r="82" spans="1:11" ht="21.75" customHeight="1">
      <c r="A82" s="51">
        <v>72</v>
      </c>
      <c r="B82" s="81">
        <v>1920413540</v>
      </c>
      <c r="C82" s="53" t="s">
        <v>1409</v>
      </c>
      <c r="D82" s="82" t="s">
        <v>1521</v>
      </c>
      <c r="E82" s="55" t="s">
        <v>182</v>
      </c>
      <c r="F82" s="83" t="s">
        <v>1422</v>
      </c>
      <c r="G82" s="57">
        <v>90</v>
      </c>
      <c r="H82" s="57">
        <v>85</v>
      </c>
      <c r="I82" s="57">
        <f t="shared" si="5"/>
        <v>87.5</v>
      </c>
      <c r="J82" s="51" t="str">
        <f t="shared" si="4"/>
        <v>TỐT</v>
      </c>
      <c r="K82" s="347"/>
    </row>
    <row r="83" spans="1:11" ht="21.75" customHeight="1">
      <c r="A83" s="51">
        <v>73</v>
      </c>
      <c r="B83" s="81">
        <v>1921413586</v>
      </c>
      <c r="C83" s="53" t="s">
        <v>818</v>
      </c>
      <c r="D83" s="82" t="s">
        <v>1525</v>
      </c>
      <c r="E83" s="55" t="s">
        <v>1170</v>
      </c>
      <c r="F83" s="83" t="s">
        <v>1422</v>
      </c>
      <c r="G83" s="57">
        <v>82</v>
      </c>
      <c r="H83" s="57">
        <v>85</v>
      </c>
      <c r="I83" s="57">
        <f t="shared" si="5"/>
        <v>83.5</v>
      </c>
      <c r="J83" s="51" t="str">
        <f t="shared" si="4"/>
        <v>TỐT</v>
      </c>
      <c r="K83" s="347"/>
    </row>
    <row r="84" spans="1:11" ht="21.75" customHeight="1">
      <c r="A84" s="51">
        <v>74</v>
      </c>
      <c r="B84" s="81">
        <v>1921416545</v>
      </c>
      <c r="C84" s="53" t="s">
        <v>1683</v>
      </c>
      <c r="D84" s="82" t="s">
        <v>1525</v>
      </c>
      <c r="E84" s="55" t="s">
        <v>764</v>
      </c>
      <c r="F84" s="83" t="s">
        <v>1422</v>
      </c>
      <c r="G84" s="57">
        <v>79</v>
      </c>
      <c r="H84" s="57">
        <v>85</v>
      </c>
      <c r="I84" s="57">
        <f t="shared" si="5"/>
        <v>82</v>
      </c>
      <c r="J84" s="51" t="str">
        <f t="shared" si="4"/>
        <v>TỐT</v>
      </c>
      <c r="K84" s="347"/>
    </row>
    <row r="85" spans="1:11" ht="21.75" customHeight="1">
      <c r="A85" s="51">
        <v>75</v>
      </c>
      <c r="B85" s="81">
        <v>1921416567</v>
      </c>
      <c r="C85" s="53" t="s">
        <v>1744</v>
      </c>
      <c r="D85" s="82" t="s">
        <v>1142</v>
      </c>
      <c r="E85" s="55" t="s">
        <v>1047</v>
      </c>
      <c r="F85" s="83" t="s">
        <v>1422</v>
      </c>
      <c r="G85" s="57">
        <v>67</v>
      </c>
      <c r="H85" s="57">
        <v>85</v>
      </c>
      <c r="I85" s="57">
        <f t="shared" si="5"/>
        <v>76</v>
      </c>
      <c r="J85" s="51" t="str">
        <f t="shared" si="4"/>
        <v>KHÁ</v>
      </c>
      <c r="K85" s="348"/>
    </row>
    <row r="86" spans="1:11" ht="21.75" customHeight="1">
      <c r="A86" s="51">
        <v>76</v>
      </c>
      <c r="B86" s="81">
        <v>1920419033</v>
      </c>
      <c r="C86" s="53" t="s">
        <v>1411</v>
      </c>
      <c r="D86" s="82" t="s">
        <v>1656</v>
      </c>
      <c r="E86" s="55" t="s">
        <v>912</v>
      </c>
      <c r="F86" s="83" t="s">
        <v>1422</v>
      </c>
      <c r="G86" s="57">
        <v>98</v>
      </c>
      <c r="H86" s="57">
        <v>90</v>
      </c>
      <c r="I86" s="57">
        <f t="shared" si="5"/>
        <v>94</v>
      </c>
      <c r="J86" s="51" t="str">
        <f t="shared" si="4"/>
        <v>X SẮC</v>
      </c>
      <c r="K86" s="347"/>
    </row>
    <row r="87" spans="1:11" ht="21.75" customHeight="1">
      <c r="A87" s="51">
        <v>77</v>
      </c>
      <c r="B87" s="81">
        <v>1921413033</v>
      </c>
      <c r="C87" s="53" t="s">
        <v>1351</v>
      </c>
      <c r="D87" s="82" t="s">
        <v>1628</v>
      </c>
      <c r="E87" s="55" t="s">
        <v>917</v>
      </c>
      <c r="F87" s="83" t="s">
        <v>1422</v>
      </c>
      <c r="G87" s="57">
        <v>76</v>
      </c>
      <c r="H87" s="57">
        <v>0</v>
      </c>
      <c r="I87" s="57">
        <f t="shared" si="5"/>
        <v>38</v>
      </c>
      <c r="J87" s="51" t="str">
        <f t="shared" si="4"/>
        <v>YẾU</v>
      </c>
      <c r="K87" s="347" t="s">
        <v>2451</v>
      </c>
    </row>
    <row r="88" spans="1:11" ht="21.75" customHeight="1">
      <c r="A88" s="51">
        <v>78</v>
      </c>
      <c r="B88" s="81">
        <v>1921418572</v>
      </c>
      <c r="C88" s="53" t="s">
        <v>1374</v>
      </c>
      <c r="D88" s="82" t="s">
        <v>1877</v>
      </c>
      <c r="E88" s="55" t="s">
        <v>1765</v>
      </c>
      <c r="F88" s="83" t="s">
        <v>1422</v>
      </c>
      <c r="G88" s="57">
        <v>70</v>
      </c>
      <c r="H88" s="57">
        <v>80</v>
      </c>
      <c r="I88" s="57">
        <f t="shared" si="5"/>
        <v>75</v>
      </c>
      <c r="J88" s="51" t="str">
        <f t="shared" si="4"/>
        <v>KHÁ</v>
      </c>
      <c r="K88" s="347"/>
    </row>
    <row r="89" spans="1:11" s="161" customFormat="1" ht="21.75" customHeight="1">
      <c r="A89" s="51">
        <v>79</v>
      </c>
      <c r="B89" s="156">
        <v>1821415840</v>
      </c>
      <c r="C89" s="157" t="s">
        <v>1980</v>
      </c>
      <c r="D89" s="158" t="s">
        <v>1530</v>
      </c>
      <c r="E89" s="159" t="s">
        <v>215</v>
      </c>
      <c r="F89" s="160" t="s">
        <v>1423</v>
      </c>
      <c r="G89" s="215">
        <v>0</v>
      </c>
      <c r="H89" s="57">
        <v>0</v>
      </c>
      <c r="I89" s="57">
        <f t="shared" si="5"/>
        <v>0</v>
      </c>
      <c r="J89" s="51" t="str">
        <f t="shared" si="4"/>
        <v>KÉM</v>
      </c>
      <c r="K89" s="357" t="s">
        <v>2470</v>
      </c>
    </row>
    <row r="90" spans="1:11" s="161" customFormat="1" ht="21.75" customHeight="1">
      <c r="A90" s="51">
        <v>80</v>
      </c>
      <c r="B90" s="156">
        <v>1820414141</v>
      </c>
      <c r="C90" s="157" t="s">
        <v>19</v>
      </c>
      <c r="D90" s="158" t="s">
        <v>1957</v>
      </c>
      <c r="E90" s="159">
        <v>34427</v>
      </c>
      <c r="F90" s="160" t="s">
        <v>1423</v>
      </c>
      <c r="G90" s="110">
        <v>75</v>
      </c>
      <c r="H90" s="57">
        <v>82</v>
      </c>
      <c r="I90" s="57">
        <f t="shared" si="5"/>
        <v>78.5</v>
      </c>
      <c r="J90" s="51" t="str">
        <f t="shared" si="4"/>
        <v>KHÁ</v>
      </c>
      <c r="K90" s="357"/>
    </row>
    <row r="91" spans="1:12" ht="21.75" customHeight="1">
      <c r="A91" s="51">
        <v>81</v>
      </c>
      <c r="B91" s="81">
        <v>172236516</v>
      </c>
      <c r="C91" s="53" t="s">
        <v>1528</v>
      </c>
      <c r="D91" s="82" t="s">
        <v>1833</v>
      </c>
      <c r="E91" s="55">
        <v>33640</v>
      </c>
      <c r="F91" s="83" t="s">
        <v>1422</v>
      </c>
      <c r="G91" s="57">
        <v>83</v>
      </c>
      <c r="H91" s="57">
        <v>0</v>
      </c>
      <c r="I91" s="57">
        <f t="shared" si="5"/>
        <v>41.5</v>
      </c>
      <c r="J91" s="51" t="str">
        <f t="shared" si="4"/>
        <v>YẾU</v>
      </c>
      <c r="K91" s="348" t="s">
        <v>2451</v>
      </c>
      <c r="L91" s="1" t="s">
        <v>2392</v>
      </c>
    </row>
    <row r="92" spans="1:12" ht="21.75" customHeight="1">
      <c r="A92" s="51">
        <v>82</v>
      </c>
      <c r="B92" s="285">
        <v>172236503</v>
      </c>
      <c r="C92" s="286" t="s">
        <v>1823</v>
      </c>
      <c r="D92" s="54" t="s">
        <v>1625</v>
      </c>
      <c r="E92" s="55">
        <v>33999</v>
      </c>
      <c r="F92" s="56" t="s">
        <v>1423</v>
      </c>
      <c r="G92" s="57">
        <v>85</v>
      </c>
      <c r="H92" s="57">
        <v>0</v>
      </c>
      <c r="I92" s="57">
        <f t="shared" si="5"/>
        <v>42.5</v>
      </c>
      <c r="J92" s="51" t="str">
        <f t="shared" si="4"/>
        <v>YẾU</v>
      </c>
      <c r="K92" s="348" t="s">
        <v>2476</v>
      </c>
      <c r="L92" s="1" t="s">
        <v>2380</v>
      </c>
    </row>
    <row r="93" spans="1:12" ht="22.5" customHeight="1">
      <c r="A93" s="51">
        <v>83</v>
      </c>
      <c r="B93" s="81">
        <v>1821415663</v>
      </c>
      <c r="C93" s="53" t="s">
        <v>430</v>
      </c>
      <c r="D93" s="82" t="s">
        <v>33</v>
      </c>
      <c r="E93" s="169" t="s">
        <v>431</v>
      </c>
      <c r="F93" s="56" t="s">
        <v>1423</v>
      </c>
      <c r="G93" s="57">
        <v>72</v>
      </c>
      <c r="H93" s="57">
        <v>79</v>
      </c>
      <c r="I93" s="57">
        <f t="shared" si="5"/>
        <v>75.5</v>
      </c>
      <c r="J93" s="51" t="str">
        <f t="shared" si="4"/>
        <v>KHÁ</v>
      </c>
      <c r="K93" s="348"/>
      <c r="L93" s="31" t="s">
        <v>2425</v>
      </c>
    </row>
    <row r="94" spans="1:12" ht="22.5" customHeight="1">
      <c r="A94" s="58">
        <v>84</v>
      </c>
      <c r="B94" s="86">
        <v>1820414082</v>
      </c>
      <c r="C94" s="60" t="s">
        <v>1476</v>
      </c>
      <c r="D94" s="87" t="s">
        <v>339</v>
      </c>
      <c r="E94" s="170" t="s">
        <v>340</v>
      </c>
      <c r="F94" s="88" t="s">
        <v>338</v>
      </c>
      <c r="G94" s="64">
        <v>70</v>
      </c>
      <c r="H94" s="64">
        <v>93</v>
      </c>
      <c r="I94" s="64">
        <f t="shared" si="5"/>
        <v>81.5</v>
      </c>
      <c r="J94" s="58" t="str">
        <f t="shared" si="4"/>
        <v>TỐT</v>
      </c>
      <c r="K94" s="358"/>
      <c r="L94" s="31" t="s">
        <v>2426</v>
      </c>
    </row>
    <row r="95" spans="1:11" ht="18" customHeight="1">
      <c r="A95" s="36"/>
      <c r="C95" s="37"/>
      <c r="D95" s="37"/>
      <c r="E95" s="37"/>
      <c r="F95" s="37"/>
      <c r="G95" s="38"/>
      <c r="H95" s="38"/>
      <c r="I95" s="38"/>
      <c r="J95" s="36"/>
      <c r="K95" s="38"/>
    </row>
    <row r="96" spans="1:11" ht="18" customHeight="1">
      <c r="A96" s="36"/>
      <c r="B96" s="36"/>
      <c r="C96" s="38"/>
      <c r="D96" s="38"/>
      <c r="E96" s="38"/>
      <c r="F96" s="38"/>
      <c r="H96" s="323" t="s">
        <v>2448</v>
      </c>
      <c r="I96" s="324"/>
      <c r="J96" s="324"/>
      <c r="K96" s="260"/>
    </row>
    <row r="97" spans="1:10" ht="23.25">
      <c r="A97" s="36"/>
      <c r="B97" s="36"/>
      <c r="C97" s="38"/>
      <c r="D97" s="38"/>
      <c r="E97" s="38"/>
      <c r="F97" s="38"/>
      <c r="H97" s="350" t="s">
        <v>738</v>
      </c>
      <c r="I97" s="34" t="s">
        <v>739</v>
      </c>
      <c r="J97" s="34" t="s">
        <v>1500</v>
      </c>
    </row>
    <row r="98" spans="1:10" ht="18.75">
      <c r="A98" s="36"/>
      <c r="B98" s="70" t="s">
        <v>751</v>
      </c>
      <c r="C98" s="38"/>
      <c r="D98" s="38"/>
      <c r="E98" s="38"/>
      <c r="F98" s="38"/>
      <c r="H98" s="35" t="s">
        <v>172</v>
      </c>
      <c r="I98" s="75">
        <f aca="true" t="shared" si="6" ref="I98:I104">COUNTIF($J$11:$J$94,H98)</f>
        <v>3</v>
      </c>
      <c r="J98" s="74">
        <f aca="true" t="shared" si="7" ref="J98:J105">I98/$I$105</f>
        <v>0.03571428571428571</v>
      </c>
    </row>
    <row r="99" spans="1:10" ht="16.5">
      <c r="A99" s="36"/>
      <c r="B99" s="36"/>
      <c r="C99" s="38"/>
      <c r="D99" s="38"/>
      <c r="E99" s="38"/>
      <c r="F99" s="38"/>
      <c r="H99" s="35" t="s">
        <v>173</v>
      </c>
      <c r="I99" s="75">
        <f t="shared" si="6"/>
        <v>44</v>
      </c>
      <c r="J99" s="74">
        <f t="shared" si="7"/>
        <v>0.5238095238095238</v>
      </c>
    </row>
    <row r="100" spans="1:10" ht="21" customHeight="1">
      <c r="A100" s="36"/>
      <c r="B100" s="36"/>
      <c r="C100" s="38"/>
      <c r="D100" s="38"/>
      <c r="E100" s="38"/>
      <c r="F100" s="38"/>
      <c r="H100" s="35" t="s">
        <v>740</v>
      </c>
      <c r="I100" s="75">
        <f t="shared" si="6"/>
        <v>14</v>
      </c>
      <c r="J100" s="74">
        <f t="shared" si="7"/>
        <v>0.16666666666666666</v>
      </c>
    </row>
    <row r="101" spans="1:10" ht="15.75" customHeight="1">
      <c r="A101" s="36"/>
      <c r="B101" s="36"/>
      <c r="C101" s="38"/>
      <c r="D101" s="38"/>
      <c r="E101" s="38"/>
      <c r="F101" s="38"/>
      <c r="H101" s="35" t="s">
        <v>741</v>
      </c>
      <c r="I101" s="75">
        <f t="shared" si="6"/>
        <v>0</v>
      </c>
      <c r="J101" s="74">
        <f t="shared" si="7"/>
        <v>0</v>
      </c>
    </row>
    <row r="102" spans="1:10" ht="15.75" customHeight="1">
      <c r="A102" s="36"/>
      <c r="B102" s="36"/>
      <c r="C102" s="38"/>
      <c r="D102" s="38"/>
      <c r="E102" s="38"/>
      <c r="F102" s="38"/>
      <c r="H102" s="35" t="s">
        <v>742</v>
      </c>
      <c r="I102" s="75">
        <f t="shared" si="6"/>
        <v>0</v>
      </c>
      <c r="J102" s="74">
        <f t="shared" si="7"/>
        <v>0</v>
      </c>
    </row>
    <row r="103" spans="1:10" ht="15.75" customHeight="1">
      <c r="A103" s="36"/>
      <c r="B103" s="36"/>
      <c r="C103" s="38"/>
      <c r="D103" s="38"/>
      <c r="E103" s="38"/>
      <c r="F103" s="38"/>
      <c r="H103" s="35" t="s">
        <v>1939</v>
      </c>
      <c r="I103" s="75">
        <f t="shared" si="6"/>
        <v>15</v>
      </c>
      <c r="J103" s="74">
        <f t="shared" si="7"/>
        <v>0.17857142857142858</v>
      </c>
    </row>
    <row r="104" spans="1:10" ht="15.75" customHeight="1">
      <c r="A104" s="36"/>
      <c r="B104" s="70" t="s">
        <v>745</v>
      </c>
      <c r="C104" s="38"/>
      <c r="D104" s="38"/>
      <c r="E104" s="38"/>
      <c r="F104" s="38"/>
      <c r="H104" s="35" t="s">
        <v>743</v>
      </c>
      <c r="I104" s="75">
        <f t="shared" si="6"/>
        <v>8</v>
      </c>
      <c r="J104" s="74">
        <f t="shared" si="7"/>
        <v>0.09523809523809523</v>
      </c>
    </row>
    <row r="105" spans="1:10" ht="15.75" customHeight="1">
      <c r="A105" s="36"/>
      <c r="B105" s="36"/>
      <c r="C105" s="38"/>
      <c r="D105" s="38"/>
      <c r="E105" s="38"/>
      <c r="F105" s="38"/>
      <c r="H105" s="35" t="s">
        <v>744</v>
      </c>
      <c r="I105" s="75">
        <f>SUM(I98:I104)</f>
        <v>84</v>
      </c>
      <c r="J105" s="74">
        <f t="shared" si="7"/>
        <v>1</v>
      </c>
    </row>
    <row r="106" spans="1:12" ht="9" customHeight="1">
      <c r="A106" s="3"/>
      <c r="C106" s="3"/>
      <c r="D106" s="3"/>
      <c r="E106" s="3"/>
      <c r="F106" s="40"/>
      <c r="G106" s="40"/>
      <c r="H106" s="40"/>
      <c r="I106" s="40"/>
      <c r="J106" s="20"/>
      <c r="K106" s="40"/>
      <c r="L106" s="36"/>
    </row>
    <row r="107" spans="6:13" s="65" customFormat="1" ht="21" customHeight="1">
      <c r="F107" s="326" t="str">
        <f ca="1">"Đà Nẵng, ngày"&amp;" "&amp;DAY(TODAY())&amp;" "&amp;"tháng"&amp;" "&amp;MONTH(TODAY())&amp;" "&amp;"năm"&amp;" "&amp;YEAR(TODAY())</f>
        <v>Đà Nẵng, ngày 21 tháng 8 năm 2015</v>
      </c>
      <c r="G107" s="326"/>
      <c r="H107" s="326"/>
      <c r="I107" s="326"/>
      <c r="J107" s="326"/>
      <c r="K107" s="326"/>
      <c r="L107" s="106"/>
      <c r="M107" s="106"/>
    </row>
    <row r="108" spans="1:12" s="68" customFormat="1" ht="21" customHeight="1">
      <c r="A108" s="66" t="s">
        <v>2435</v>
      </c>
      <c r="B108" s="66"/>
      <c r="C108" s="66"/>
      <c r="D108" s="66"/>
      <c r="E108" s="66"/>
      <c r="F108" s="66"/>
      <c r="G108" s="66"/>
      <c r="H108" s="66"/>
      <c r="I108" s="66"/>
      <c r="J108" s="245"/>
      <c r="K108" s="67"/>
      <c r="L108" s="67"/>
    </row>
    <row r="111" spans="1:12" ht="16.5">
      <c r="A111" s="69"/>
      <c r="B111" s="69"/>
      <c r="C111" s="69"/>
      <c r="K111" s="39"/>
      <c r="L111" s="39"/>
    </row>
    <row r="113" ht="16.5">
      <c r="A113" s="3" t="s">
        <v>1931</v>
      </c>
    </row>
    <row r="118" spans="1:12" ht="21.75" customHeight="1">
      <c r="A118" s="51">
        <v>79</v>
      </c>
      <c r="B118" s="81">
        <v>1821413551</v>
      </c>
      <c r="C118" s="53" t="s">
        <v>1356</v>
      </c>
      <c r="D118" s="82" t="s">
        <v>1522</v>
      </c>
      <c r="E118" s="55" t="s">
        <v>282</v>
      </c>
      <c r="F118" s="83" t="s">
        <v>1423</v>
      </c>
      <c r="G118" s="57">
        <v>76</v>
      </c>
      <c r="H118" s="57">
        <v>0</v>
      </c>
      <c r="I118" s="57">
        <f>(G118+H118)/2</f>
        <v>38</v>
      </c>
      <c r="J118" s="51" t="str">
        <f>IF(I118&gt;=90,"X SẮC",IF(I118&gt;=80,"TỐT",IF(I118&gt;=70,"KHÁ",IF(I118&gt;=60,"TB KHÁ",IF(I118&gt;=50,"T. BÌNH",IF(I118&gt;=30,"YẾU","KÉM"))))))</f>
        <v>YẾU</v>
      </c>
      <c r="K118" s="76" t="s">
        <v>2679</v>
      </c>
      <c r="L118" s="1" t="s">
        <v>2680</v>
      </c>
    </row>
  </sheetData>
  <sheetProtection/>
  <mergeCells count="17">
    <mergeCell ref="L8:M8"/>
    <mergeCell ref="A9:K9"/>
    <mergeCell ref="L9:M9"/>
    <mergeCell ref="F107:K107"/>
    <mergeCell ref="A7:K7"/>
    <mergeCell ref="L7:M7"/>
    <mergeCell ref="H96:J96"/>
    <mergeCell ref="A2:D2"/>
    <mergeCell ref="A3:D3"/>
    <mergeCell ref="C10:D10"/>
    <mergeCell ref="L6:N6"/>
    <mergeCell ref="E2:K2"/>
    <mergeCell ref="E3:K3"/>
    <mergeCell ref="L3:M3"/>
    <mergeCell ref="A5:K5"/>
    <mergeCell ref="A6:K6"/>
    <mergeCell ref="A8:K8"/>
  </mergeCells>
  <conditionalFormatting sqref="G118:I118 G11:I94">
    <cfRule type="cellIs" priority="12" dxfId="0" operator="equal" stopIfTrue="1">
      <formula>0</formula>
    </cfRule>
  </conditionalFormatting>
  <printOptions/>
  <pageMargins left="0.54" right="0.15748031496062992" top="0.2755905511811024" bottom="0.2362204724409449" header="0.2362204724409449" footer="0.2362204724409449"/>
  <pageSetup horizontalDpi="600" verticalDpi="6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28">
      <selection activeCell="L4" sqref="L4"/>
    </sheetView>
  </sheetViews>
  <sheetFormatPr defaultColWidth="9.140625" defaultRowHeight="12.75"/>
  <cols>
    <col min="1" max="1" width="4.140625" style="1" customWidth="1"/>
    <col min="2" max="2" width="10.28125" style="1" customWidth="1"/>
    <col min="3" max="3" width="16.00390625" style="1" customWidth="1"/>
    <col min="4" max="4" width="7.421875" style="1" customWidth="1"/>
    <col min="5" max="5" width="9.57421875" style="1" customWidth="1"/>
    <col min="6" max="6" width="12.00390625" style="1" customWidth="1"/>
    <col min="7" max="9" width="7.421875" style="1" customWidth="1"/>
    <col min="10" max="10" width="7.421875" style="241" customWidth="1"/>
    <col min="11" max="11" width="7.421875" style="1" customWidth="1"/>
    <col min="12" max="12" width="7.8515625" style="1" customWidth="1"/>
    <col min="13" max="13" width="7.57421875" style="1" customWidth="1"/>
    <col min="14" max="14" width="7.421875" style="1" customWidth="1"/>
    <col min="15" max="15" width="9.140625" style="1" customWidth="1"/>
    <col min="16" max="16384" width="9.140625" style="1" customWidth="1"/>
  </cols>
  <sheetData>
    <row r="1" spans="7:12" ht="9" customHeight="1">
      <c r="G1" s="105"/>
      <c r="H1" s="105"/>
      <c r="I1" s="105"/>
      <c r="J1" s="244"/>
      <c r="K1" s="105"/>
      <c r="L1" s="105"/>
    </row>
    <row r="2" spans="1:15" ht="19.5" customHeight="1">
      <c r="A2" s="322" t="s">
        <v>732</v>
      </c>
      <c r="B2" s="322"/>
      <c r="C2" s="322"/>
      <c r="D2" s="322"/>
      <c r="E2" s="321" t="s">
        <v>733</v>
      </c>
      <c r="F2" s="321"/>
      <c r="G2" s="321"/>
      <c r="H2" s="321"/>
      <c r="I2" s="321"/>
      <c r="J2" s="321"/>
      <c r="K2" s="321"/>
      <c r="L2" s="39"/>
      <c r="M2" s="39"/>
      <c r="N2" s="39"/>
      <c r="O2" s="41"/>
    </row>
    <row r="3" spans="1:15" ht="16.5">
      <c r="A3" s="321" t="s">
        <v>734</v>
      </c>
      <c r="B3" s="321"/>
      <c r="C3" s="321"/>
      <c r="D3" s="321"/>
      <c r="E3" s="321" t="s">
        <v>731</v>
      </c>
      <c r="F3" s="321"/>
      <c r="G3" s="321"/>
      <c r="H3" s="321"/>
      <c r="I3" s="321"/>
      <c r="J3" s="321"/>
      <c r="K3" s="321"/>
      <c r="L3" s="39"/>
      <c r="M3" s="39"/>
      <c r="N3" s="39"/>
      <c r="O3" s="41"/>
    </row>
    <row r="4" spans="7:12" ht="16.5">
      <c r="G4" s="105"/>
      <c r="H4" s="105"/>
      <c r="I4" s="105"/>
      <c r="J4" s="244"/>
      <c r="K4" s="105"/>
      <c r="L4" s="105"/>
    </row>
    <row r="5" spans="1:15" ht="16.5">
      <c r="A5" s="321" t="s">
        <v>750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9"/>
      <c r="M5" s="39"/>
      <c r="N5" s="39"/>
      <c r="O5" s="39"/>
    </row>
    <row r="6" spans="1:19" ht="16.5">
      <c r="A6" s="321" t="s">
        <v>2446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9"/>
      <c r="P6" s="39"/>
      <c r="Q6" s="39"/>
      <c r="R6" s="39"/>
      <c r="S6" s="39"/>
    </row>
    <row r="7" spans="1:15" ht="16.5">
      <c r="A7" s="321" t="s">
        <v>1978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9"/>
    </row>
    <row r="8" spans="1:15" ht="17.25" customHeight="1">
      <c r="A8" s="321" t="s">
        <v>1958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40"/>
    </row>
    <row r="9" spans="1:15" s="2" customFormat="1" ht="17.25" customHeight="1">
      <c r="A9" s="321" t="s">
        <v>749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40"/>
    </row>
    <row r="10" spans="1:11" s="3" customFormat="1" ht="48" customHeight="1">
      <c r="A10" s="102" t="s">
        <v>729</v>
      </c>
      <c r="B10" s="102" t="s">
        <v>736</v>
      </c>
      <c r="C10" s="320" t="s">
        <v>735</v>
      </c>
      <c r="D10" s="320"/>
      <c r="E10" s="103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2449</v>
      </c>
      <c r="K10" s="103" t="s">
        <v>737</v>
      </c>
    </row>
    <row r="11" spans="1:11" ht="27.75" customHeight="1">
      <c r="A11" s="42">
        <v>1</v>
      </c>
      <c r="B11" s="78">
        <v>1921146855</v>
      </c>
      <c r="C11" s="44" t="s">
        <v>1028</v>
      </c>
      <c r="D11" s="45" t="s">
        <v>1543</v>
      </c>
      <c r="E11" s="46" t="s">
        <v>1029</v>
      </c>
      <c r="F11" s="80" t="s">
        <v>1061</v>
      </c>
      <c r="G11" s="48">
        <v>80</v>
      </c>
      <c r="H11" s="48">
        <v>85</v>
      </c>
      <c r="I11" s="48">
        <f aca="true" t="shared" si="0" ref="I11:I35">(G11+H11)/2</f>
        <v>82.5</v>
      </c>
      <c r="J11" s="42" t="str">
        <f aca="true" t="shared" si="1" ref="J11:J35">IF(I11&gt;=90,"X SẮC",IF(I11&gt;=80,"TỐT",IF(I11&gt;=70,"KHÁ",IF(I11&gt;=60,"TB KHÁ",IF(I11&gt;=50,"T. BÌNH",IF(I11&gt;=30,"YẾU","KÉM"))))))</f>
        <v>TỐT</v>
      </c>
      <c r="K11" s="346"/>
    </row>
    <row r="12" spans="1:11" ht="27.75" customHeight="1">
      <c r="A12" s="51">
        <v>2</v>
      </c>
      <c r="B12" s="81">
        <v>1920146858</v>
      </c>
      <c r="C12" s="53" t="s">
        <v>1731</v>
      </c>
      <c r="D12" s="54" t="s">
        <v>1027</v>
      </c>
      <c r="E12" s="55" t="s">
        <v>1031</v>
      </c>
      <c r="F12" s="83" t="s">
        <v>1061</v>
      </c>
      <c r="G12" s="57">
        <v>85</v>
      </c>
      <c r="H12" s="57">
        <v>70</v>
      </c>
      <c r="I12" s="57">
        <f t="shared" si="0"/>
        <v>77.5</v>
      </c>
      <c r="J12" s="51" t="str">
        <f t="shared" si="1"/>
        <v>KHÁ</v>
      </c>
      <c r="K12" s="347"/>
    </row>
    <row r="13" spans="1:11" ht="27.75" customHeight="1">
      <c r="A13" s="51">
        <v>3</v>
      </c>
      <c r="B13" s="81">
        <v>1921116407</v>
      </c>
      <c r="C13" s="53" t="s">
        <v>1032</v>
      </c>
      <c r="D13" s="54" t="s">
        <v>1548</v>
      </c>
      <c r="E13" s="55" t="s">
        <v>989</v>
      </c>
      <c r="F13" s="83" t="s">
        <v>1061</v>
      </c>
      <c r="G13" s="57">
        <v>75</v>
      </c>
      <c r="H13" s="57">
        <v>93</v>
      </c>
      <c r="I13" s="57">
        <f t="shared" si="0"/>
        <v>84</v>
      </c>
      <c r="J13" s="51" t="str">
        <f t="shared" si="1"/>
        <v>TỐT</v>
      </c>
      <c r="K13" s="347"/>
    </row>
    <row r="14" spans="1:12" ht="27.75" customHeight="1">
      <c r="A14" s="51">
        <v>4</v>
      </c>
      <c r="B14" s="81">
        <v>1921128120</v>
      </c>
      <c r="C14" s="53" t="s">
        <v>861</v>
      </c>
      <c r="D14" s="54" t="s">
        <v>1548</v>
      </c>
      <c r="E14" s="55" t="s">
        <v>862</v>
      </c>
      <c r="F14" s="83" t="s">
        <v>1061</v>
      </c>
      <c r="G14" s="57">
        <v>75</v>
      </c>
      <c r="H14" s="57">
        <v>70</v>
      </c>
      <c r="I14" s="57">
        <f t="shared" si="0"/>
        <v>72.5</v>
      </c>
      <c r="J14" s="51" t="str">
        <f t="shared" si="1"/>
        <v>KHÁ</v>
      </c>
      <c r="K14" s="348"/>
      <c r="L14" s="1" t="s">
        <v>2388</v>
      </c>
    </row>
    <row r="15" spans="1:11" ht="27.75" customHeight="1">
      <c r="A15" s="51">
        <v>5</v>
      </c>
      <c r="B15" s="81">
        <v>1920123163</v>
      </c>
      <c r="C15" s="53" t="s">
        <v>1707</v>
      </c>
      <c r="D15" s="54" t="s">
        <v>1679</v>
      </c>
      <c r="E15" s="55" t="s">
        <v>1033</v>
      </c>
      <c r="F15" s="83" t="s">
        <v>1061</v>
      </c>
      <c r="G15" s="57">
        <v>78</v>
      </c>
      <c r="H15" s="57">
        <v>83</v>
      </c>
      <c r="I15" s="57">
        <f t="shared" si="0"/>
        <v>80.5</v>
      </c>
      <c r="J15" s="51" t="str">
        <f t="shared" si="1"/>
        <v>TỐT</v>
      </c>
      <c r="K15" s="347"/>
    </row>
    <row r="16" spans="1:11" ht="27.75" customHeight="1">
      <c r="A16" s="51">
        <v>6</v>
      </c>
      <c r="B16" s="81">
        <v>1920146138</v>
      </c>
      <c r="C16" s="53" t="s">
        <v>1590</v>
      </c>
      <c r="D16" s="54" t="s">
        <v>1679</v>
      </c>
      <c r="E16" s="55" t="s">
        <v>468</v>
      </c>
      <c r="F16" s="83" t="s">
        <v>1061</v>
      </c>
      <c r="G16" s="57">
        <v>75</v>
      </c>
      <c r="H16" s="57">
        <v>90</v>
      </c>
      <c r="I16" s="57">
        <f t="shared" si="0"/>
        <v>82.5</v>
      </c>
      <c r="J16" s="51" t="str">
        <f t="shared" si="1"/>
        <v>TỐT</v>
      </c>
      <c r="K16" s="347"/>
    </row>
    <row r="17" spans="1:11" ht="27.75" customHeight="1">
      <c r="A17" s="51">
        <v>7</v>
      </c>
      <c r="B17" s="81">
        <v>1921146865</v>
      </c>
      <c r="C17" s="53" t="s">
        <v>1035</v>
      </c>
      <c r="D17" s="54" t="s">
        <v>1667</v>
      </c>
      <c r="E17" s="55" t="s">
        <v>1036</v>
      </c>
      <c r="F17" s="83" t="s">
        <v>1061</v>
      </c>
      <c r="G17" s="57">
        <v>75</v>
      </c>
      <c r="H17" s="57">
        <v>88</v>
      </c>
      <c r="I17" s="57">
        <f t="shared" si="0"/>
        <v>81.5</v>
      </c>
      <c r="J17" s="51" t="str">
        <f t="shared" si="1"/>
        <v>TỐT</v>
      </c>
      <c r="K17" s="347"/>
    </row>
    <row r="18" spans="1:11" ht="27.75" customHeight="1">
      <c r="A18" s="51">
        <v>8</v>
      </c>
      <c r="B18" s="81">
        <v>1920146859</v>
      </c>
      <c r="C18" s="53" t="s">
        <v>1646</v>
      </c>
      <c r="D18" s="54" t="s">
        <v>1562</v>
      </c>
      <c r="E18" s="55" t="s">
        <v>950</v>
      </c>
      <c r="F18" s="83" t="s">
        <v>1061</v>
      </c>
      <c r="G18" s="57">
        <v>75</v>
      </c>
      <c r="H18" s="57">
        <v>88</v>
      </c>
      <c r="I18" s="57">
        <f t="shared" si="0"/>
        <v>81.5</v>
      </c>
      <c r="J18" s="51" t="str">
        <f t="shared" si="1"/>
        <v>TỐT</v>
      </c>
      <c r="K18" s="347"/>
    </row>
    <row r="19" spans="1:11" ht="27.75" customHeight="1">
      <c r="A19" s="51">
        <v>9</v>
      </c>
      <c r="B19" s="81">
        <v>1921140726</v>
      </c>
      <c r="C19" s="53" t="s">
        <v>1037</v>
      </c>
      <c r="D19" s="54" t="s">
        <v>1553</v>
      </c>
      <c r="E19" s="55" t="s">
        <v>1902</v>
      </c>
      <c r="F19" s="83" t="s">
        <v>1061</v>
      </c>
      <c r="G19" s="57">
        <v>62</v>
      </c>
      <c r="H19" s="57">
        <v>52</v>
      </c>
      <c r="I19" s="57">
        <f t="shared" si="0"/>
        <v>57</v>
      </c>
      <c r="J19" s="51" t="str">
        <f t="shared" si="1"/>
        <v>T. BÌNH</v>
      </c>
      <c r="K19" s="347"/>
    </row>
    <row r="20" spans="1:11" ht="27.75" customHeight="1">
      <c r="A20" s="51">
        <v>10</v>
      </c>
      <c r="B20" s="81">
        <v>1921439810</v>
      </c>
      <c r="C20" s="53" t="s">
        <v>1040</v>
      </c>
      <c r="D20" s="54" t="s">
        <v>1561</v>
      </c>
      <c r="E20" s="55" t="s">
        <v>839</v>
      </c>
      <c r="F20" s="83" t="s">
        <v>1061</v>
      </c>
      <c r="G20" s="57">
        <v>95</v>
      </c>
      <c r="H20" s="57">
        <v>90</v>
      </c>
      <c r="I20" s="57">
        <f t="shared" si="0"/>
        <v>92.5</v>
      </c>
      <c r="J20" s="51" t="str">
        <f t="shared" si="1"/>
        <v>X SẮC</v>
      </c>
      <c r="K20" s="347"/>
    </row>
    <row r="21" spans="1:11" ht="27.75" customHeight="1">
      <c r="A21" s="51">
        <v>11</v>
      </c>
      <c r="B21" s="81">
        <v>1921146875</v>
      </c>
      <c r="C21" s="53" t="s">
        <v>1528</v>
      </c>
      <c r="D21" s="54" t="s">
        <v>1041</v>
      </c>
      <c r="E21" s="55" t="s">
        <v>959</v>
      </c>
      <c r="F21" s="83" t="s">
        <v>1061</v>
      </c>
      <c r="G21" s="57">
        <v>67</v>
      </c>
      <c r="H21" s="57">
        <v>52</v>
      </c>
      <c r="I21" s="57">
        <f t="shared" si="0"/>
        <v>59.5</v>
      </c>
      <c r="J21" s="51" t="str">
        <f t="shared" si="1"/>
        <v>T. BÌNH</v>
      </c>
      <c r="K21" s="347"/>
    </row>
    <row r="22" spans="1:11" ht="27.75" customHeight="1">
      <c r="A22" s="51">
        <v>12</v>
      </c>
      <c r="B22" s="81">
        <v>1920528973</v>
      </c>
      <c r="C22" s="53" t="s">
        <v>1901</v>
      </c>
      <c r="D22" s="54" t="s">
        <v>1663</v>
      </c>
      <c r="E22" s="55" t="s">
        <v>1042</v>
      </c>
      <c r="F22" s="83" t="s">
        <v>1061</v>
      </c>
      <c r="G22" s="57">
        <v>98</v>
      </c>
      <c r="H22" s="57">
        <v>95</v>
      </c>
      <c r="I22" s="57">
        <f t="shared" si="0"/>
        <v>96.5</v>
      </c>
      <c r="J22" s="51" t="str">
        <f t="shared" si="1"/>
        <v>X SẮC</v>
      </c>
      <c r="K22" s="347"/>
    </row>
    <row r="23" spans="1:11" ht="27.75" customHeight="1">
      <c r="A23" s="51">
        <v>13</v>
      </c>
      <c r="B23" s="81">
        <v>1920118755</v>
      </c>
      <c r="C23" s="53" t="s">
        <v>1043</v>
      </c>
      <c r="D23" s="54" t="s">
        <v>1517</v>
      </c>
      <c r="E23" s="55" t="s">
        <v>1044</v>
      </c>
      <c r="F23" s="83" t="s">
        <v>1061</v>
      </c>
      <c r="G23" s="57">
        <v>72</v>
      </c>
      <c r="H23" s="57">
        <v>85</v>
      </c>
      <c r="I23" s="57">
        <f t="shared" si="0"/>
        <v>78.5</v>
      </c>
      <c r="J23" s="51" t="str">
        <f t="shared" si="1"/>
        <v>KHÁ</v>
      </c>
      <c r="K23" s="347"/>
    </row>
    <row r="24" spans="1:11" ht="27.75" customHeight="1">
      <c r="A24" s="51">
        <v>14</v>
      </c>
      <c r="B24" s="81">
        <v>1921171319</v>
      </c>
      <c r="C24" s="53" t="s">
        <v>1045</v>
      </c>
      <c r="D24" s="54" t="s">
        <v>976</v>
      </c>
      <c r="E24" s="55" t="s">
        <v>461</v>
      </c>
      <c r="F24" s="83" t="s">
        <v>1061</v>
      </c>
      <c r="G24" s="57">
        <v>62</v>
      </c>
      <c r="H24" s="57">
        <v>0</v>
      </c>
      <c r="I24" s="57">
        <f t="shared" si="0"/>
        <v>31</v>
      </c>
      <c r="J24" s="51" t="str">
        <f t="shared" si="1"/>
        <v>YẾU</v>
      </c>
      <c r="K24" s="348" t="s">
        <v>2451</v>
      </c>
    </row>
    <row r="25" spans="1:11" ht="27.75" customHeight="1">
      <c r="A25" s="51">
        <v>15</v>
      </c>
      <c r="B25" s="81">
        <v>1921146862</v>
      </c>
      <c r="C25" s="53" t="s">
        <v>1046</v>
      </c>
      <c r="D25" s="54" t="s">
        <v>27</v>
      </c>
      <c r="E25" s="55" t="s">
        <v>1047</v>
      </c>
      <c r="F25" s="83" t="s">
        <v>1061</v>
      </c>
      <c r="G25" s="57">
        <v>72</v>
      </c>
      <c r="H25" s="57">
        <v>0</v>
      </c>
      <c r="I25" s="57">
        <f t="shared" si="0"/>
        <v>36</v>
      </c>
      <c r="J25" s="51" t="str">
        <f t="shared" si="1"/>
        <v>YẾU</v>
      </c>
      <c r="K25" s="347"/>
    </row>
    <row r="26" spans="1:11" ht="27.75" customHeight="1">
      <c r="A26" s="51">
        <v>16</v>
      </c>
      <c r="B26" s="81">
        <v>1921146871</v>
      </c>
      <c r="C26" s="53" t="s">
        <v>1597</v>
      </c>
      <c r="D26" s="54" t="s">
        <v>1877</v>
      </c>
      <c r="E26" s="55" t="s">
        <v>798</v>
      </c>
      <c r="F26" s="83" t="s">
        <v>1061</v>
      </c>
      <c r="G26" s="57">
        <v>72</v>
      </c>
      <c r="H26" s="57">
        <v>75</v>
      </c>
      <c r="I26" s="57">
        <f t="shared" si="0"/>
        <v>73.5</v>
      </c>
      <c r="J26" s="51" t="str">
        <f t="shared" si="1"/>
        <v>KHÁ</v>
      </c>
      <c r="K26" s="347"/>
    </row>
    <row r="27" spans="1:11" ht="27.75" customHeight="1">
      <c r="A27" s="51">
        <v>17</v>
      </c>
      <c r="B27" s="81">
        <v>1921146857</v>
      </c>
      <c r="C27" s="53" t="s">
        <v>1636</v>
      </c>
      <c r="D27" s="54" t="s">
        <v>888</v>
      </c>
      <c r="E27" s="55" t="s">
        <v>769</v>
      </c>
      <c r="F27" s="83" t="s">
        <v>1061</v>
      </c>
      <c r="G27" s="57">
        <v>75</v>
      </c>
      <c r="H27" s="57">
        <v>85</v>
      </c>
      <c r="I27" s="57">
        <f t="shared" si="0"/>
        <v>80</v>
      </c>
      <c r="J27" s="51" t="str">
        <f t="shared" si="1"/>
        <v>TỐT</v>
      </c>
      <c r="K27" s="347"/>
    </row>
    <row r="28" spans="1:11" ht="27.75" customHeight="1">
      <c r="A28" s="51">
        <v>18</v>
      </c>
      <c r="B28" s="81">
        <v>1920113053</v>
      </c>
      <c r="C28" s="53" t="s">
        <v>1048</v>
      </c>
      <c r="D28" s="54" t="s">
        <v>1049</v>
      </c>
      <c r="E28" s="55" t="s">
        <v>1021</v>
      </c>
      <c r="F28" s="83" t="s">
        <v>1061</v>
      </c>
      <c r="G28" s="57">
        <v>85</v>
      </c>
      <c r="H28" s="57">
        <v>88</v>
      </c>
      <c r="I28" s="57">
        <f t="shared" si="0"/>
        <v>86.5</v>
      </c>
      <c r="J28" s="51" t="str">
        <f t="shared" si="1"/>
        <v>TỐT</v>
      </c>
      <c r="K28" s="347"/>
    </row>
    <row r="29" spans="1:11" ht="27.75" customHeight="1">
      <c r="A29" s="51">
        <v>19</v>
      </c>
      <c r="B29" s="81">
        <v>1921146131</v>
      </c>
      <c r="C29" s="53" t="s">
        <v>1658</v>
      </c>
      <c r="D29" s="54" t="s">
        <v>1723</v>
      </c>
      <c r="E29" s="55" t="s">
        <v>1052</v>
      </c>
      <c r="F29" s="83" t="s">
        <v>1061</v>
      </c>
      <c r="G29" s="57">
        <v>85</v>
      </c>
      <c r="H29" s="57">
        <v>82</v>
      </c>
      <c r="I29" s="57">
        <f t="shared" si="0"/>
        <v>83.5</v>
      </c>
      <c r="J29" s="51" t="str">
        <f t="shared" si="1"/>
        <v>TỐT</v>
      </c>
      <c r="K29" s="347"/>
    </row>
    <row r="30" spans="1:11" ht="27.75" customHeight="1">
      <c r="A30" s="51">
        <v>20</v>
      </c>
      <c r="B30" s="81">
        <v>1921146872</v>
      </c>
      <c r="C30" s="53" t="s">
        <v>1054</v>
      </c>
      <c r="D30" s="54" t="s">
        <v>1640</v>
      </c>
      <c r="E30" s="55" t="s">
        <v>1055</v>
      </c>
      <c r="F30" s="83" t="s">
        <v>1061</v>
      </c>
      <c r="G30" s="57">
        <v>72</v>
      </c>
      <c r="H30" s="57">
        <v>85</v>
      </c>
      <c r="I30" s="57">
        <f t="shared" si="0"/>
        <v>78.5</v>
      </c>
      <c r="J30" s="51" t="str">
        <f t="shared" si="1"/>
        <v>KHÁ</v>
      </c>
      <c r="K30" s="347"/>
    </row>
    <row r="31" spans="1:12" ht="27.75" customHeight="1">
      <c r="A31" s="51">
        <v>21</v>
      </c>
      <c r="B31" s="81">
        <v>1920126462</v>
      </c>
      <c r="C31" s="53" t="s">
        <v>1056</v>
      </c>
      <c r="D31" s="54" t="s">
        <v>1645</v>
      </c>
      <c r="E31" s="55" t="s">
        <v>1057</v>
      </c>
      <c r="F31" s="83" t="s">
        <v>1061</v>
      </c>
      <c r="G31" s="57">
        <v>67</v>
      </c>
      <c r="H31" s="57">
        <v>88</v>
      </c>
      <c r="I31" s="57">
        <f t="shared" si="0"/>
        <v>77.5</v>
      </c>
      <c r="J31" s="51" t="str">
        <f t="shared" si="1"/>
        <v>KHÁ</v>
      </c>
      <c r="K31" s="347"/>
      <c r="L31" s="1" t="s">
        <v>2408</v>
      </c>
    </row>
    <row r="32" spans="1:11" ht="27.75" customHeight="1">
      <c r="A32" s="51">
        <v>22</v>
      </c>
      <c r="B32" s="81">
        <v>1921146856</v>
      </c>
      <c r="C32" s="53" t="s">
        <v>802</v>
      </c>
      <c r="D32" s="54" t="s">
        <v>1531</v>
      </c>
      <c r="E32" s="55" t="s">
        <v>1058</v>
      </c>
      <c r="F32" s="83" t="s">
        <v>1061</v>
      </c>
      <c r="G32" s="57">
        <v>80</v>
      </c>
      <c r="H32" s="57">
        <v>95</v>
      </c>
      <c r="I32" s="57">
        <f t="shared" si="0"/>
        <v>87.5</v>
      </c>
      <c r="J32" s="51" t="str">
        <f t="shared" si="1"/>
        <v>TỐT</v>
      </c>
      <c r="K32" s="347"/>
    </row>
    <row r="33" spans="1:11" ht="27.75" customHeight="1">
      <c r="A33" s="51">
        <v>23</v>
      </c>
      <c r="B33" s="81">
        <v>1810616694</v>
      </c>
      <c r="C33" s="53" t="s">
        <v>1653</v>
      </c>
      <c r="D33" s="54" t="s">
        <v>1521</v>
      </c>
      <c r="E33" s="55" t="s">
        <v>499</v>
      </c>
      <c r="F33" s="83" t="s">
        <v>1061</v>
      </c>
      <c r="G33" s="57">
        <v>85</v>
      </c>
      <c r="H33" s="57">
        <v>88</v>
      </c>
      <c r="I33" s="57">
        <f t="shared" si="0"/>
        <v>86.5</v>
      </c>
      <c r="J33" s="51" t="str">
        <f t="shared" si="1"/>
        <v>TỐT</v>
      </c>
      <c r="K33" s="347"/>
    </row>
    <row r="34" spans="1:12" ht="27.75" customHeight="1">
      <c r="A34" s="51">
        <v>24</v>
      </c>
      <c r="B34" s="81">
        <v>1921726086</v>
      </c>
      <c r="C34" s="53" t="s">
        <v>783</v>
      </c>
      <c r="D34" s="82" t="s">
        <v>895</v>
      </c>
      <c r="E34" s="55" t="s">
        <v>837</v>
      </c>
      <c r="F34" s="83" t="s">
        <v>1061</v>
      </c>
      <c r="G34" s="57">
        <v>72</v>
      </c>
      <c r="H34" s="57">
        <v>75</v>
      </c>
      <c r="I34" s="57">
        <f t="shared" si="0"/>
        <v>73.5</v>
      </c>
      <c r="J34" s="51" t="str">
        <f t="shared" si="1"/>
        <v>KHÁ</v>
      </c>
      <c r="K34" s="348"/>
      <c r="L34" s="1" t="s">
        <v>2388</v>
      </c>
    </row>
    <row r="35" spans="1:11" ht="27.75" customHeight="1">
      <c r="A35" s="58">
        <v>25</v>
      </c>
      <c r="B35" s="86">
        <v>1920712630</v>
      </c>
      <c r="C35" s="60" t="s">
        <v>1060</v>
      </c>
      <c r="D35" s="87" t="s">
        <v>1665</v>
      </c>
      <c r="E35" s="62" t="s">
        <v>967</v>
      </c>
      <c r="F35" s="88" t="s">
        <v>1061</v>
      </c>
      <c r="G35" s="64">
        <v>0</v>
      </c>
      <c r="H35" s="64">
        <v>0</v>
      </c>
      <c r="I35" s="64">
        <f t="shared" si="0"/>
        <v>0</v>
      </c>
      <c r="J35" s="58" t="str">
        <f t="shared" si="1"/>
        <v>KÉM</v>
      </c>
      <c r="K35" s="349" t="s">
        <v>2470</v>
      </c>
    </row>
    <row r="36" spans="1:12" ht="11.25" customHeight="1">
      <c r="A36" s="36"/>
      <c r="B36" s="37"/>
      <c r="C36" s="37"/>
      <c r="D36" s="37"/>
      <c r="E36" s="37"/>
      <c r="F36" s="37"/>
      <c r="G36" s="38"/>
      <c r="H36" s="38"/>
      <c r="I36" s="38"/>
      <c r="J36" s="36"/>
      <c r="K36" s="38"/>
      <c r="L36" s="38"/>
    </row>
    <row r="37" spans="1:15" ht="16.5">
      <c r="A37" s="36"/>
      <c r="B37" s="36"/>
      <c r="C37" s="38"/>
      <c r="D37" s="38"/>
      <c r="E37" s="38"/>
      <c r="F37" s="38"/>
      <c r="H37" s="332" t="s">
        <v>2448</v>
      </c>
      <c r="I37" s="333"/>
      <c r="J37" s="333"/>
      <c r="K37" s="256"/>
      <c r="O37" s="27"/>
    </row>
    <row r="38" spans="1:13" ht="16.5">
      <c r="A38" s="36"/>
      <c r="B38" s="36"/>
      <c r="C38" s="38"/>
      <c r="D38" s="38"/>
      <c r="E38" s="38"/>
      <c r="F38" s="38"/>
      <c r="H38" s="35" t="s">
        <v>738</v>
      </c>
      <c r="I38" s="34" t="s">
        <v>739</v>
      </c>
      <c r="J38" s="34" t="s">
        <v>1500</v>
      </c>
      <c r="M38" s="27"/>
    </row>
    <row r="39" spans="1:13" ht="21" customHeight="1">
      <c r="A39" s="36"/>
      <c r="B39" s="70" t="s">
        <v>751</v>
      </c>
      <c r="C39" s="38"/>
      <c r="D39" s="38"/>
      <c r="E39" s="38"/>
      <c r="F39" s="38"/>
      <c r="H39" s="35" t="s">
        <v>172</v>
      </c>
      <c r="I39" s="34">
        <f>COUNTIF($J$11:$J$35,H39)</f>
        <v>2</v>
      </c>
      <c r="J39" s="171">
        <f aca="true" t="shared" si="2" ref="J39:J46">I39/$I$46</f>
        <v>0.08</v>
      </c>
      <c r="M39" s="2"/>
    </row>
    <row r="40" spans="1:13" ht="15.75" customHeight="1">
      <c r="A40" s="36"/>
      <c r="B40" s="36"/>
      <c r="C40" s="38"/>
      <c r="D40" s="38"/>
      <c r="E40" s="38"/>
      <c r="F40" s="38"/>
      <c r="H40" s="35" t="s">
        <v>173</v>
      </c>
      <c r="I40" s="34">
        <f aca="true" t="shared" si="3" ref="I40:I45">COUNTIF($J$11:$J$35,H40)</f>
        <v>11</v>
      </c>
      <c r="J40" s="171">
        <f t="shared" si="2"/>
        <v>0.44</v>
      </c>
      <c r="M40" s="2"/>
    </row>
    <row r="41" spans="1:13" ht="15.75" customHeight="1">
      <c r="A41" s="36"/>
      <c r="B41" s="36"/>
      <c r="C41" s="38"/>
      <c r="D41" s="38"/>
      <c r="E41" s="38"/>
      <c r="F41" s="38"/>
      <c r="H41" s="35" t="s">
        <v>740</v>
      </c>
      <c r="I41" s="34">
        <f t="shared" si="3"/>
        <v>7</v>
      </c>
      <c r="J41" s="171">
        <f t="shared" si="2"/>
        <v>0.28</v>
      </c>
      <c r="M41" s="2"/>
    </row>
    <row r="42" spans="1:13" ht="15.75" customHeight="1">
      <c r="A42" s="36"/>
      <c r="B42" s="36"/>
      <c r="C42" s="38"/>
      <c r="D42" s="38"/>
      <c r="E42" s="38"/>
      <c r="F42" s="38"/>
      <c r="H42" s="35" t="s">
        <v>741</v>
      </c>
      <c r="I42" s="34">
        <f t="shared" si="3"/>
        <v>0</v>
      </c>
      <c r="J42" s="171">
        <f t="shared" si="2"/>
        <v>0</v>
      </c>
      <c r="M42" s="2"/>
    </row>
    <row r="43" spans="1:13" ht="15.75" customHeight="1">
      <c r="A43" s="36"/>
      <c r="B43" s="36"/>
      <c r="C43" s="38"/>
      <c r="D43" s="38"/>
      <c r="E43" s="38"/>
      <c r="F43" s="38"/>
      <c r="H43" s="35" t="s">
        <v>742</v>
      </c>
      <c r="I43" s="34">
        <f t="shared" si="3"/>
        <v>2</v>
      </c>
      <c r="J43" s="171">
        <f t="shared" si="2"/>
        <v>0.08</v>
      </c>
      <c r="M43" s="2"/>
    </row>
    <row r="44" spans="1:13" ht="15.75" customHeight="1">
      <c r="A44" s="36"/>
      <c r="B44" s="36"/>
      <c r="C44" s="38"/>
      <c r="D44" s="38"/>
      <c r="E44" s="38"/>
      <c r="F44" s="38"/>
      <c r="H44" s="35" t="s">
        <v>1939</v>
      </c>
      <c r="I44" s="34">
        <f t="shared" si="3"/>
        <v>2</v>
      </c>
      <c r="J44" s="171">
        <f t="shared" si="2"/>
        <v>0.08</v>
      </c>
      <c r="M44" s="2"/>
    </row>
    <row r="45" spans="1:13" ht="21" customHeight="1">
      <c r="A45" s="36"/>
      <c r="B45" s="70" t="s">
        <v>745</v>
      </c>
      <c r="C45" s="38"/>
      <c r="D45" s="38"/>
      <c r="E45" s="38"/>
      <c r="F45" s="38"/>
      <c r="H45" s="35" t="s">
        <v>743</v>
      </c>
      <c r="I45" s="34">
        <f t="shared" si="3"/>
        <v>1</v>
      </c>
      <c r="J45" s="171">
        <f t="shared" si="2"/>
        <v>0.04</v>
      </c>
      <c r="M45" s="2"/>
    </row>
    <row r="46" spans="1:13" ht="15.75" customHeight="1">
      <c r="A46" s="36"/>
      <c r="B46" s="36"/>
      <c r="C46" s="38"/>
      <c r="D46" s="38"/>
      <c r="E46" s="38"/>
      <c r="F46" s="38"/>
      <c r="H46" s="35" t="s">
        <v>744</v>
      </c>
      <c r="I46" s="34">
        <f>SUM(I39:I45)</f>
        <v>25</v>
      </c>
      <c r="J46" s="171">
        <f t="shared" si="2"/>
        <v>1</v>
      </c>
      <c r="M46" s="2"/>
    </row>
    <row r="47" spans="2:15" s="3" customFormat="1" ht="16.5">
      <c r="B47" s="1"/>
      <c r="F47" s="40"/>
      <c r="G47" s="40"/>
      <c r="H47" s="40"/>
      <c r="I47" s="40"/>
      <c r="J47" s="20"/>
      <c r="K47" s="40"/>
      <c r="L47" s="40"/>
      <c r="M47" s="7"/>
      <c r="N47" s="7"/>
      <c r="O47" s="7"/>
    </row>
    <row r="48" spans="6:13" s="65" customFormat="1" ht="21" customHeight="1">
      <c r="F48" s="326" t="str">
        <f ca="1">"Đà Nẵng, ngày"&amp;" "&amp;DAY(TODAY())&amp;" "&amp;"tháng"&amp;" "&amp;MONTH(TODAY())&amp;" "&amp;"năm"&amp;" "&amp;YEAR(TODAY())</f>
        <v>Đà Nẵng, ngày 21 tháng 8 năm 2015</v>
      </c>
      <c r="G48" s="326"/>
      <c r="H48" s="326"/>
      <c r="I48" s="326"/>
      <c r="J48" s="326"/>
      <c r="K48" s="326"/>
      <c r="L48" s="106"/>
      <c r="M48" s="106"/>
    </row>
    <row r="49" spans="1:12" s="68" customFormat="1" ht="21" customHeight="1">
      <c r="A49" s="66" t="s">
        <v>1994</v>
      </c>
      <c r="B49" s="66"/>
      <c r="C49" s="66"/>
      <c r="D49" s="66"/>
      <c r="E49" s="66"/>
      <c r="F49" s="66"/>
      <c r="G49" s="66"/>
      <c r="H49" s="66"/>
      <c r="I49" s="66"/>
      <c r="J49" s="245"/>
      <c r="K49" s="67"/>
      <c r="L49" s="67"/>
    </row>
    <row r="52" spans="1:12" ht="16.5">
      <c r="A52" s="69"/>
      <c r="B52" s="69"/>
      <c r="C52" s="69"/>
      <c r="K52" s="39"/>
      <c r="L52" s="39"/>
    </row>
    <row r="54" ht="16.5">
      <c r="A54" s="3" t="s">
        <v>1989</v>
      </c>
    </row>
  </sheetData>
  <sheetProtection/>
  <mergeCells count="16">
    <mergeCell ref="F48:K48"/>
    <mergeCell ref="E2:K2"/>
    <mergeCell ref="E3:K3"/>
    <mergeCell ref="A5:K5"/>
    <mergeCell ref="A6:K6"/>
    <mergeCell ref="A7:K7"/>
    <mergeCell ref="H37:J37"/>
    <mergeCell ref="L7:N7"/>
    <mergeCell ref="A8:K8"/>
    <mergeCell ref="A2:D2"/>
    <mergeCell ref="A3:D3"/>
    <mergeCell ref="C10:D10"/>
    <mergeCell ref="L8:N8"/>
    <mergeCell ref="A9:K9"/>
    <mergeCell ref="L9:N9"/>
    <mergeCell ref="L6:N6"/>
  </mergeCells>
  <conditionalFormatting sqref="G11:I35">
    <cfRule type="cellIs" priority="9" dxfId="0" operator="equal" stopIfTrue="1">
      <formula>0</formula>
    </cfRule>
  </conditionalFormatting>
  <printOptions/>
  <pageMargins left="0.52" right="0.15748031496062992" top="0.2755905511811024" bottom="0.2362204724409449" header="0.2362204724409449" footer="0.2362204724409449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53"/>
  <sheetViews>
    <sheetView zoomScale="95" zoomScaleNormal="95" zoomScalePageLayoutView="0" workbookViewId="0" topLeftCell="A1">
      <selection activeCell="E131" sqref="E131"/>
    </sheetView>
  </sheetViews>
  <sheetFormatPr defaultColWidth="9.140625" defaultRowHeight="12.75"/>
  <cols>
    <col min="1" max="1" width="4.7109375" style="1" customWidth="1"/>
    <col min="2" max="2" width="10.140625" style="1" customWidth="1"/>
    <col min="3" max="3" width="16.00390625" style="1" customWidth="1"/>
    <col min="4" max="4" width="7.7109375" style="1" customWidth="1"/>
    <col min="5" max="5" width="9.28125" style="1" customWidth="1"/>
    <col min="6" max="6" width="13.421875" style="1" customWidth="1"/>
    <col min="7" max="9" width="7.421875" style="1" customWidth="1"/>
    <col min="10" max="10" width="7.421875" style="241" customWidth="1"/>
    <col min="11" max="11" width="7.421875" style="1" customWidth="1"/>
    <col min="12" max="12" width="8.8515625" style="1" customWidth="1"/>
    <col min="13" max="13" width="8.00390625" style="1" customWidth="1"/>
    <col min="14" max="16384" width="9.140625" style="1" customWidth="1"/>
  </cols>
  <sheetData>
    <row r="1" spans="7:12" ht="9" customHeight="1">
      <c r="G1" s="105"/>
      <c r="H1" s="105"/>
      <c r="I1" s="105"/>
      <c r="J1" s="244"/>
      <c r="K1" s="105"/>
      <c r="L1" s="105"/>
    </row>
    <row r="2" spans="1:13" ht="19.5" customHeight="1">
      <c r="A2" s="322" t="s">
        <v>732</v>
      </c>
      <c r="B2" s="322"/>
      <c r="C2" s="322"/>
      <c r="D2" s="322"/>
      <c r="E2" s="321" t="s">
        <v>733</v>
      </c>
      <c r="F2" s="321"/>
      <c r="G2" s="321"/>
      <c r="H2" s="321"/>
      <c r="I2" s="321"/>
      <c r="J2" s="321"/>
      <c r="K2" s="321"/>
      <c r="L2" s="39"/>
      <c r="M2" s="39"/>
    </row>
    <row r="3" spans="1:13" ht="16.5">
      <c r="A3" s="321" t="s">
        <v>734</v>
      </c>
      <c r="B3" s="321"/>
      <c r="C3" s="321"/>
      <c r="D3" s="321"/>
      <c r="E3" s="321" t="s">
        <v>731</v>
      </c>
      <c r="F3" s="321"/>
      <c r="G3" s="321"/>
      <c r="H3" s="321"/>
      <c r="I3" s="321"/>
      <c r="J3" s="321"/>
      <c r="K3" s="321"/>
      <c r="L3" s="321"/>
      <c r="M3" s="321"/>
    </row>
    <row r="4" spans="7:12" ht="16.5">
      <c r="G4" s="105"/>
      <c r="H4" s="105"/>
      <c r="I4" s="105"/>
      <c r="J4" s="244"/>
      <c r="K4" s="105"/>
      <c r="L4" s="105"/>
    </row>
    <row r="5" spans="1:13" ht="16.5">
      <c r="A5" s="321" t="s">
        <v>750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9"/>
      <c r="M5" s="39"/>
    </row>
    <row r="6" spans="1:13" ht="16.5">
      <c r="A6" s="321" t="s">
        <v>2446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</row>
    <row r="7" spans="1:13" ht="16.5">
      <c r="A7" s="321" t="s">
        <v>1979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</row>
    <row r="8" spans="1:13" ht="17.25" customHeight="1">
      <c r="A8" s="321" t="s">
        <v>1949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</row>
    <row r="9" spans="1:13" s="2" customFormat="1" ht="17.25" customHeight="1">
      <c r="A9" s="321" t="s">
        <v>749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</row>
    <row r="10" spans="1:11" s="3" customFormat="1" ht="66">
      <c r="A10" s="102" t="s">
        <v>729</v>
      </c>
      <c r="B10" s="102" t="s">
        <v>736</v>
      </c>
      <c r="C10" s="320" t="s">
        <v>735</v>
      </c>
      <c r="D10" s="320"/>
      <c r="E10" s="103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2449</v>
      </c>
      <c r="K10" s="103" t="s">
        <v>737</v>
      </c>
    </row>
    <row r="11" spans="1:11" ht="18.75" customHeight="1">
      <c r="A11" s="42">
        <v>1</v>
      </c>
      <c r="B11" s="78">
        <v>1921126457</v>
      </c>
      <c r="C11" s="44" t="s">
        <v>1582</v>
      </c>
      <c r="D11" s="79" t="s">
        <v>1538</v>
      </c>
      <c r="E11" s="46" t="s">
        <v>851</v>
      </c>
      <c r="F11" s="80" t="s">
        <v>905</v>
      </c>
      <c r="G11" s="48">
        <v>76</v>
      </c>
      <c r="H11" s="48">
        <v>93</v>
      </c>
      <c r="I11" s="48">
        <f>(G11+H11)/2</f>
        <v>84.5</v>
      </c>
      <c r="J11" s="42" t="str">
        <f aca="true" t="shared" si="0" ref="J11:J74">IF(I11&gt;=90,"X SẮC",IF(I11&gt;=80,"TỐT",IF(I11&gt;=70,"KHÁ",IF(I11&gt;=60,"TB KHÁ",IF(I11&gt;=50,"T. BÌNH",IF(I11&gt;=30,"YẾU","KÉM"))))))</f>
        <v>TỐT</v>
      </c>
      <c r="K11" s="356"/>
    </row>
    <row r="12" spans="1:11" ht="18.75" customHeight="1">
      <c r="A12" s="51">
        <v>2</v>
      </c>
      <c r="B12" s="81">
        <v>1921126426</v>
      </c>
      <c r="C12" s="53" t="s">
        <v>853</v>
      </c>
      <c r="D12" s="82" t="s">
        <v>1538</v>
      </c>
      <c r="E12" s="55" t="s">
        <v>854</v>
      </c>
      <c r="F12" s="83" t="s">
        <v>905</v>
      </c>
      <c r="G12" s="57">
        <v>92</v>
      </c>
      <c r="H12" s="57">
        <v>98</v>
      </c>
      <c r="I12" s="57">
        <f aca="true" t="shared" si="1" ref="I12:I75">(G12+H12)/2</f>
        <v>95</v>
      </c>
      <c r="J12" s="51" t="str">
        <f t="shared" si="0"/>
        <v>X SẮC</v>
      </c>
      <c r="K12" s="348"/>
    </row>
    <row r="13" spans="1:11" ht="18.75" customHeight="1">
      <c r="A13" s="51">
        <v>3</v>
      </c>
      <c r="B13" s="81">
        <v>1921173815</v>
      </c>
      <c r="C13" s="53" t="s">
        <v>855</v>
      </c>
      <c r="D13" s="82" t="s">
        <v>1601</v>
      </c>
      <c r="E13" s="55" t="s">
        <v>856</v>
      </c>
      <c r="F13" s="83" t="s">
        <v>905</v>
      </c>
      <c r="G13" s="57">
        <v>82</v>
      </c>
      <c r="H13" s="57">
        <v>88</v>
      </c>
      <c r="I13" s="57">
        <f t="shared" si="1"/>
        <v>85</v>
      </c>
      <c r="J13" s="51" t="str">
        <f t="shared" si="0"/>
        <v>TỐT</v>
      </c>
      <c r="K13" s="348"/>
    </row>
    <row r="14" spans="1:11" ht="18.75" customHeight="1">
      <c r="A14" s="51">
        <v>4</v>
      </c>
      <c r="B14" s="81">
        <v>1921126467</v>
      </c>
      <c r="C14" s="53" t="s">
        <v>1634</v>
      </c>
      <c r="D14" s="82" t="s">
        <v>1575</v>
      </c>
      <c r="E14" s="55" t="s">
        <v>857</v>
      </c>
      <c r="F14" s="83" t="s">
        <v>905</v>
      </c>
      <c r="G14" s="57">
        <v>88</v>
      </c>
      <c r="H14" s="57">
        <v>91</v>
      </c>
      <c r="I14" s="57">
        <f t="shared" si="1"/>
        <v>89.5</v>
      </c>
      <c r="J14" s="51" t="str">
        <f t="shared" si="0"/>
        <v>TỐT</v>
      </c>
      <c r="K14" s="348"/>
    </row>
    <row r="15" spans="1:11" ht="18.75" customHeight="1">
      <c r="A15" s="51">
        <v>5</v>
      </c>
      <c r="B15" s="81">
        <v>1921128682</v>
      </c>
      <c r="C15" s="53" t="s">
        <v>858</v>
      </c>
      <c r="D15" s="82" t="s">
        <v>1628</v>
      </c>
      <c r="E15" s="55" t="s">
        <v>859</v>
      </c>
      <c r="F15" s="83" t="s">
        <v>905</v>
      </c>
      <c r="G15" s="57">
        <v>76</v>
      </c>
      <c r="H15" s="57">
        <v>75</v>
      </c>
      <c r="I15" s="57">
        <f t="shared" si="1"/>
        <v>75.5</v>
      </c>
      <c r="J15" s="51" t="str">
        <f t="shared" si="0"/>
        <v>KHÁ</v>
      </c>
      <c r="K15" s="348"/>
    </row>
    <row r="16" spans="1:11" ht="18.75" customHeight="1">
      <c r="A16" s="51">
        <v>6</v>
      </c>
      <c r="B16" s="81">
        <v>1921126481</v>
      </c>
      <c r="C16" s="53" t="s">
        <v>860</v>
      </c>
      <c r="D16" s="82" t="s">
        <v>1650</v>
      </c>
      <c r="E16" s="55" t="s">
        <v>828</v>
      </c>
      <c r="F16" s="83" t="s">
        <v>905</v>
      </c>
      <c r="G16" s="57">
        <v>81</v>
      </c>
      <c r="H16" s="57">
        <v>93</v>
      </c>
      <c r="I16" s="57">
        <f t="shared" si="1"/>
        <v>87</v>
      </c>
      <c r="J16" s="51" t="str">
        <f t="shared" si="0"/>
        <v>TỐT</v>
      </c>
      <c r="K16" s="348"/>
    </row>
    <row r="17" spans="1:11" ht="18.75" customHeight="1">
      <c r="A17" s="51">
        <v>7</v>
      </c>
      <c r="B17" s="81">
        <v>1921113062</v>
      </c>
      <c r="C17" s="53" t="s">
        <v>1693</v>
      </c>
      <c r="D17" s="82" t="s">
        <v>1548</v>
      </c>
      <c r="E17" s="55" t="s">
        <v>863</v>
      </c>
      <c r="F17" s="83" t="s">
        <v>905</v>
      </c>
      <c r="G17" s="57">
        <v>76</v>
      </c>
      <c r="H17" s="57">
        <v>75</v>
      </c>
      <c r="I17" s="57">
        <f t="shared" si="1"/>
        <v>75.5</v>
      </c>
      <c r="J17" s="51" t="str">
        <f t="shared" si="0"/>
        <v>KHÁ</v>
      </c>
      <c r="K17" s="348"/>
    </row>
    <row r="18" spans="1:11" ht="18.75" customHeight="1">
      <c r="A18" s="51">
        <v>8</v>
      </c>
      <c r="B18" s="81">
        <v>1921126452</v>
      </c>
      <c r="C18" s="53" t="s">
        <v>1651</v>
      </c>
      <c r="D18" s="82" t="s">
        <v>1737</v>
      </c>
      <c r="E18" s="55" t="s">
        <v>864</v>
      </c>
      <c r="F18" s="83" t="s">
        <v>905</v>
      </c>
      <c r="G18" s="57">
        <v>93</v>
      </c>
      <c r="H18" s="57">
        <v>93</v>
      </c>
      <c r="I18" s="57">
        <f t="shared" si="1"/>
        <v>93</v>
      </c>
      <c r="J18" s="51" t="str">
        <f t="shared" si="0"/>
        <v>X SẮC</v>
      </c>
      <c r="K18" s="348"/>
    </row>
    <row r="19" spans="1:11" ht="18.75" customHeight="1">
      <c r="A19" s="51">
        <v>9</v>
      </c>
      <c r="B19" s="81">
        <v>1921123286</v>
      </c>
      <c r="C19" s="53" t="s">
        <v>865</v>
      </c>
      <c r="D19" s="82" t="s">
        <v>1737</v>
      </c>
      <c r="E19" s="55" t="s">
        <v>866</v>
      </c>
      <c r="F19" s="83" t="s">
        <v>905</v>
      </c>
      <c r="G19" s="57">
        <v>95</v>
      </c>
      <c r="H19" s="57">
        <v>93</v>
      </c>
      <c r="I19" s="57">
        <f t="shared" si="1"/>
        <v>94</v>
      </c>
      <c r="J19" s="51" t="str">
        <f t="shared" si="0"/>
        <v>X SẮC</v>
      </c>
      <c r="K19" s="348"/>
    </row>
    <row r="20" spans="1:11" ht="18.75" customHeight="1">
      <c r="A20" s="51">
        <v>10</v>
      </c>
      <c r="B20" s="81">
        <v>1921126472</v>
      </c>
      <c r="C20" s="53" t="s">
        <v>867</v>
      </c>
      <c r="D20" s="82" t="s">
        <v>1598</v>
      </c>
      <c r="E20" s="55" t="s">
        <v>388</v>
      </c>
      <c r="F20" s="83" t="s">
        <v>905</v>
      </c>
      <c r="G20" s="57">
        <v>0</v>
      </c>
      <c r="H20" s="57">
        <v>0</v>
      </c>
      <c r="I20" s="57">
        <f t="shared" si="1"/>
        <v>0</v>
      </c>
      <c r="J20" s="51" t="str">
        <f t="shared" si="0"/>
        <v>KÉM</v>
      </c>
      <c r="K20" s="348" t="s">
        <v>2470</v>
      </c>
    </row>
    <row r="21" spans="1:11" ht="18.75" customHeight="1">
      <c r="A21" s="51">
        <v>11</v>
      </c>
      <c r="B21" s="81">
        <v>1921123154</v>
      </c>
      <c r="C21" s="53" t="s">
        <v>1907</v>
      </c>
      <c r="D21" s="82" t="s">
        <v>1598</v>
      </c>
      <c r="E21" s="55" t="s">
        <v>868</v>
      </c>
      <c r="F21" s="83" t="s">
        <v>905</v>
      </c>
      <c r="G21" s="57">
        <v>82</v>
      </c>
      <c r="H21" s="57">
        <v>91</v>
      </c>
      <c r="I21" s="57">
        <f t="shared" si="1"/>
        <v>86.5</v>
      </c>
      <c r="J21" s="51" t="str">
        <f t="shared" si="0"/>
        <v>TỐT</v>
      </c>
      <c r="K21" s="348"/>
    </row>
    <row r="22" spans="1:11" ht="18.75" customHeight="1">
      <c r="A22" s="51">
        <v>12</v>
      </c>
      <c r="B22" s="81">
        <v>1921126430</v>
      </c>
      <c r="C22" s="53" t="s">
        <v>869</v>
      </c>
      <c r="D22" s="82" t="s">
        <v>1603</v>
      </c>
      <c r="E22" s="55" t="s">
        <v>870</v>
      </c>
      <c r="F22" s="83" t="s">
        <v>905</v>
      </c>
      <c r="G22" s="57">
        <v>90</v>
      </c>
      <c r="H22" s="57">
        <v>93</v>
      </c>
      <c r="I22" s="57">
        <f t="shared" si="1"/>
        <v>91.5</v>
      </c>
      <c r="J22" s="51" t="str">
        <f t="shared" si="0"/>
        <v>X SẮC</v>
      </c>
      <c r="K22" s="348"/>
    </row>
    <row r="23" spans="1:11" ht="18.75" customHeight="1">
      <c r="A23" s="51">
        <v>13</v>
      </c>
      <c r="B23" s="81">
        <v>1921126494</v>
      </c>
      <c r="C23" s="53" t="s">
        <v>1619</v>
      </c>
      <c r="D23" s="82" t="s">
        <v>1553</v>
      </c>
      <c r="E23" s="55" t="s">
        <v>871</v>
      </c>
      <c r="F23" s="83" t="s">
        <v>905</v>
      </c>
      <c r="G23" s="57">
        <v>97</v>
      </c>
      <c r="H23" s="57">
        <v>95</v>
      </c>
      <c r="I23" s="57">
        <f t="shared" si="1"/>
        <v>96</v>
      </c>
      <c r="J23" s="51" t="str">
        <f t="shared" si="0"/>
        <v>X SẮC</v>
      </c>
      <c r="K23" s="348"/>
    </row>
    <row r="24" spans="1:11" ht="18.75" customHeight="1">
      <c r="A24" s="51">
        <v>14</v>
      </c>
      <c r="B24" s="81">
        <v>1921126474</v>
      </c>
      <c r="C24" s="53" t="s">
        <v>872</v>
      </c>
      <c r="D24" s="82" t="s">
        <v>1547</v>
      </c>
      <c r="E24" s="55" t="s">
        <v>873</v>
      </c>
      <c r="F24" s="83" t="s">
        <v>905</v>
      </c>
      <c r="G24" s="57">
        <v>87</v>
      </c>
      <c r="H24" s="57">
        <v>90</v>
      </c>
      <c r="I24" s="57">
        <f t="shared" si="1"/>
        <v>88.5</v>
      </c>
      <c r="J24" s="51" t="str">
        <f t="shared" si="0"/>
        <v>TỐT</v>
      </c>
      <c r="K24" s="348"/>
    </row>
    <row r="25" spans="1:11" ht="18.75" customHeight="1">
      <c r="A25" s="51">
        <v>15</v>
      </c>
      <c r="B25" s="81">
        <v>1921126438</v>
      </c>
      <c r="C25" s="53" t="s">
        <v>874</v>
      </c>
      <c r="D25" s="82" t="s">
        <v>1547</v>
      </c>
      <c r="E25" s="55" t="s">
        <v>875</v>
      </c>
      <c r="F25" s="83" t="s">
        <v>905</v>
      </c>
      <c r="G25" s="57">
        <v>93</v>
      </c>
      <c r="H25" s="57">
        <v>88</v>
      </c>
      <c r="I25" s="57">
        <f t="shared" si="1"/>
        <v>90.5</v>
      </c>
      <c r="J25" s="51" t="str">
        <f t="shared" si="0"/>
        <v>X SẮC</v>
      </c>
      <c r="K25" s="348"/>
    </row>
    <row r="26" spans="1:11" ht="18.75" customHeight="1">
      <c r="A26" s="51">
        <v>16</v>
      </c>
      <c r="B26" s="81">
        <v>1921126449</v>
      </c>
      <c r="C26" s="53" t="s">
        <v>876</v>
      </c>
      <c r="D26" s="82" t="s">
        <v>1635</v>
      </c>
      <c r="E26" s="55" t="s">
        <v>839</v>
      </c>
      <c r="F26" s="83" t="s">
        <v>905</v>
      </c>
      <c r="G26" s="57">
        <v>82</v>
      </c>
      <c r="H26" s="57">
        <v>90</v>
      </c>
      <c r="I26" s="57">
        <f t="shared" si="1"/>
        <v>86</v>
      </c>
      <c r="J26" s="51" t="str">
        <f t="shared" si="0"/>
        <v>TỐT</v>
      </c>
      <c r="K26" s="348"/>
    </row>
    <row r="27" spans="1:11" ht="18.75" customHeight="1">
      <c r="A27" s="51">
        <v>17</v>
      </c>
      <c r="B27" s="81">
        <v>1921129781</v>
      </c>
      <c r="C27" s="53" t="s">
        <v>877</v>
      </c>
      <c r="D27" s="82" t="s">
        <v>1694</v>
      </c>
      <c r="E27" s="55" t="s">
        <v>878</v>
      </c>
      <c r="F27" s="83" t="s">
        <v>905</v>
      </c>
      <c r="G27" s="57">
        <v>90</v>
      </c>
      <c r="H27" s="57">
        <v>93</v>
      </c>
      <c r="I27" s="57">
        <f t="shared" si="1"/>
        <v>91.5</v>
      </c>
      <c r="J27" s="51" t="str">
        <f t="shared" si="0"/>
        <v>X SẮC</v>
      </c>
      <c r="K27" s="348"/>
    </row>
    <row r="28" spans="1:11" ht="18.75" customHeight="1">
      <c r="A28" s="51">
        <v>18</v>
      </c>
      <c r="B28" s="81">
        <v>1921126428</v>
      </c>
      <c r="C28" s="53" t="s">
        <v>882</v>
      </c>
      <c r="D28" s="82" t="s">
        <v>1613</v>
      </c>
      <c r="E28" s="55" t="s">
        <v>883</v>
      </c>
      <c r="F28" s="83" t="s">
        <v>905</v>
      </c>
      <c r="G28" s="57">
        <v>82</v>
      </c>
      <c r="H28" s="57">
        <v>93</v>
      </c>
      <c r="I28" s="57">
        <f t="shared" si="1"/>
        <v>87.5</v>
      </c>
      <c r="J28" s="51" t="str">
        <f t="shared" si="0"/>
        <v>TỐT</v>
      </c>
      <c r="K28" s="348"/>
    </row>
    <row r="29" spans="1:11" ht="18.75" customHeight="1">
      <c r="A29" s="51">
        <v>19</v>
      </c>
      <c r="B29" s="81">
        <v>1921126497</v>
      </c>
      <c r="C29" s="53" t="s">
        <v>783</v>
      </c>
      <c r="D29" s="82" t="s">
        <v>1541</v>
      </c>
      <c r="E29" s="55" t="s">
        <v>884</v>
      </c>
      <c r="F29" s="83" t="s">
        <v>905</v>
      </c>
      <c r="G29" s="57">
        <v>88</v>
      </c>
      <c r="H29" s="57">
        <v>85</v>
      </c>
      <c r="I29" s="57">
        <f t="shared" si="1"/>
        <v>86.5</v>
      </c>
      <c r="J29" s="51" t="str">
        <f t="shared" si="0"/>
        <v>TỐT</v>
      </c>
      <c r="K29" s="348"/>
    </row>
    <row r="30" spans="1:11" ht="18.75" customHeight="1">
      <c r="A30" s="51">
        <v>20</v>
      </c>
      <c r="B30" s="81">
        <v>1921123200</v>
      </c>
      <c r="C30" s="53" t="s">
        <v>885</v>
      </c>
      <c r="D30" s="82" t="s">
        <v>1558</v>
      </c>
      <c r="E30" s="55" t="s">
        <v>1643</v>
      </c>
      <c r="F30" s="83" t="s">
        <v>905</v>
      </c>
      <c r="G30" s="57">
        <v>0</v>
      </c>
      <c r="H30" s="57">
        <v>0</v>
      </c>
      <c r="I30" s="57">
        <f t="shared" si="1"/>
        <v>0</v>
      </c>
      <c r="J30" s="51" t="str">
        <f t="shared" si="0"/>
        <v>KÉM</v>
      </c>
      <c r="K30" s="348" t="s">
        <v>2451</v>
      </c>
    </row>
    <row r="31" spans="1:11" ht="18.75" customHeight="1">
      <c r="A31" s="51">
        <v>21</v>
      </c>
      <c r="B31" s="81">
        <v>1921126493</v>
      </c>
      <c r="C31" s="53" t="s">
        <v>887</v>
      </c>
      <c r="D31" s="82" t="s">
        <v>888</v>
      </c>
      <c r="E31" s="55" t="s">
        <v>889</v>
      </c>
      <c r="F31" s="83" t="s">
        <v>905</v>
      </c>
      <c r="G31" s="57">
        <v>81</v>
      </c>
      <c r="H31" s="57">
        <v>90</v>
      </c>
      <c r="I31" s="57">
        <f t="shared" si="1"/>
        <v>85.5</v>
      </c>
      <c r="J31" s="51" t="str">
        <f t="shared" si="0"/>
        <v>TỐT</v>
      </c>
      <c r="K31" s="348"/>
    </row>
    <row r="32" spans="1:11" ht="18.75" customHeight="1">
      <c r="A32" s="51">
        <v>22</v>
      </c>
      <c r="B32" s="81">
        <v>1921126437</v>
      </c>
      <c r="C32" s="53" t="s">
        <v>825</v>
      </c>
      <c r="D32" s="82" t="s">
        <v>1539</v>
      </c>
      <c r="E32" s="55" t="s">
        <v>890</v>
      </c>
      <c r="F32" s="83" t="s">
        <v>905</v>
      </c>
      <c r="G32" s="57">
        <v>72</v>
      </c>
      <c r="H32" s="57">
        <v>0</v>
      </c>
      <c r="I32" s="57">
        <f t="shared" si="1"/>
        <v>36</v>
      </c>
      <c r="J32" s="51" t="str">
        <f t="shared" si="0"/>
        <v>YẾU</v>
      </c>
      <c r="K32" s="348" t="s">
        <v>2451</v>
      </c>
    </row>
    <row r="33" spans="1:11" ht="18.75" customHeight="1">
      <c r="A33" s="51">
        <v>23</v>
      </c>
      <c r="B33" s="81">
        <v>1921433927</v>
      </c>
      <c r="C33" s="53" t="s">
        <v>891</v>
      </c>
      <c r="D33" s="82" t="s">
        <v>1655</v>
      </c>
      <c r="E33" s="55" t="s">
        <v>892</v>
      </c>
      <c r="F33" s="83" t="s">
        <v>905</v>
      </c>
      <c r="G33" s="57">
        <v>79</v>
      </c>
      <c r="H33" s="57">
        <v>80</v>
      </c>
      <c r="I33" s="57">
        <f t="shared" si="1"/>
        <v>79.5</v>
      </c>
      <c r="J33" s="51" t="str">
        <f t="shared" si="0"/>
        <v>KHÁ</v>
      </c>
      <c r="K33" s="348"/>
    </row>
    <row r="34" spans="1:11" ht="18.75" customHeight="1">
      <c r="A34" s="51">
        <v>24</v>
      </c>
      <c r="B34" s="81">
        <v>1921129224</v>
      </c>
      <c r="C34" s="53" t="s">
        <v>1632</v>
      </c>
      <c r="D34" s="82" t="s">
        <v>893</v>
      </c>
      <c r="E34" s="55" t="s">
        <v>894</v>
      </c>
      <c r="F34" s="83" t="s">
        <v>905</v>
      </c>
      <c r="G34" s="57">
        <v>92</v>
      </c>
      <c r="H34" s="57">
        <v>93</v>
      </c>
      <c r="I34" s="57">
        <f t="shared" si="1"/>
        <v>92.5</v>
      </c>
      <c r="J34" s="51" t="str">
        <f t="shared" si="0"/>
        <v>X SẮC</v>
      </c>
      <c r="K34" s="348"/>
    </row>
    <row r="35" spans="1:11" ht="18.75" customHeight="1">
      <c r="A35" s="51">
        <v>25</v>
      </c>
      <c r="B35" s="81">
        <v>1921126486</v>
      </c>
      <c r="C35" s="53" t="s">
        <v>896</v>
      </c>
      <c r="D35" s="82" t="s">
        <v>1637</v>
      </c>
      <c r="E35" s="55" t="s">
        <v>897</v>
      </c>
      <c r="F35" s="83" t="s">
        <v>905</v>
      </c>
      <c r="G35" s="57">
        <v>55</v>
      </c>
      <c r="H35" s="57">
        <v>0</v>
      </c>
      <c r="I35" s="57">
        <f t="shared" si="1"/>
        <v>27.5</v>
      </c>
      <c r="J35" s="51" t="str">
        <f t="shared" si="0"/>
        <v>KÉM</v>
      </c>
      <c r="K35" s="348" t="s">
        <v>2451</v>
      </c>
    </row>
    <row r="36" spans="1:11" ht="18.75" customHeight="1">
      <c r="A36" s="51">
        <v>26</v>
      </c>
      <c r="B36" s="81">
        <v>1921129838</v>
      </c>
      <c r="C36" s="53" t="s">
        <v>898</v>
      </c>
      <c r="D36" s="82" t="s">
        <v>1525</v>
      </c>
      <c r="E36" s="55" t="s">
        <v>899</v>
      </c>
      <c r="F36" s="83" t="s">
        <v>905</v>
      </c>
      <c r="G36" s="57">
        <v>87</v>
      </c>
      <c r="H36" s="57">
        <v>80</v>
      </c>
      <c r="I36" s="57">
        <f t="shared" si="1"/>
        <v>83.5</v>
      </c>
      <c r="J36" s="51" t="str">
        <f t="shared" si="0"/>
        <v>TỐT</v>
      </c>
      <c r="K36" s="348"/>
    </row>
    <row r="37" spans="1:11" ht="18.75" customHeight="1">
      <c r="A37" s="51">
        <v>27</v>
      </c>
      <c r="B37" s="81">
        <v>1921146869</v>
      </c>
      <c r="C37" s="53" t="s">
        <v>900</v>
      </c>
      <c r="D37" s="82" t="s">
        <v>1525</v>
      </c>
      <c r="E37" s="55" t="s">
        <v>901</v>
      </c>
      <c r="F37" s="83" t="s">
        <v>905</v>
      </c>
      <c r="G37" s="57">
        <v>76</v>
      </c>
      <c r="H37" s="57">
        <v>88</v>
      </c>
      <c r="I37" s="57">
        <f t="shared" si="1"/>
        <v>82</v>
      </c>
      <c r="J37" s="51" t="str">
        <f t="shared" si="0"/>
        <v>TỐT</v>
      </c>
      <c r="K37" s="348"/>
    </row>
    <row r="38" spans="1:11" ht="18.75" customHeight="1">
      <c r="A38" s="51">
        <v>28</v>
      </c>
      <c r="B38" s="81">
        <v>1921126480</v>
      </c>
      <c r="C38" s="53" t="s">
        <v>1605</v>
      </c>
      <c r="D38" s="82" t="s">
        <v>1576</v>
      </c>
      <c r="E38" s="55" t="s">
        <v>902</v>
      </c>
      <c r="F38" s="83" t="s">
        <v>905</v>
      </c>
      <c r="G38" s="57">
        <v>74</v>
      </c>
      <c r="H38" s="57">
        <v>85</v>
      </c>
      <c r="I38" s="57">
        <f t="shared" si="1"/>
        <v>79.5</v>
      </c>
      <c r="J38" s="51" t="str">
        <f t="shared" si="0"/>
        <v>KHÁ</v>
      </c>
      <c r="K38" s="348"/>
    </row>
    <row r="39" spans="1:11" ht="18.75" customHeight="1">
      <c r="A39" s="51">
        <v>29</v>
      </c>
      <c r="B39" s="81">
        <v>1921129123</v>
      </c>
      <c r="C39" s="53" t="s">
        <v>903</v>
      </c>
      <c r="D39" s="82" t="s">
        <v>904</v>
      </c>
      <c r="E39" s="55" t="s">
        <v>232</v>
      </c>
      <c r="F39" s="83" t="s">
        <v>905</v>
      </c>
      <c r="G39" s="57">
        <v>90</v>
      </c>
      <c r="H39" s="57">
        <v>88</v>
      </c>
      <c r="I39" s="57">
        <f t="shared" si="1"/>
        <v>89</v>
      </c>
      <c r="J39" s="51" t="str">
        <f t="shared" si="0"/>
        <v>TỐT</v>
      </c>
      <c r="K39" s="348"/>
    </row>
    <row r="40" spans="1:11" ht="18.75" customHeight="1">
      <c r="A40" s="51">
        <v>30</v>
      </c>
      <c r="B40" s="81">
        <v>1921616522</v>
      </c>
      <c r="C40" s="53" t="s">
        <v>1888</v>
      </c>
      <c r="D40" s="82" t="s">
        <v>1559</v>
      </c>
      <c r="E40" s="55" t="s">
        <v>543</v>
      </c>
      <c r="F40" s="83" t="s">
        <v>905</v>
      </c>
      <c r="G40" s="57">
        <v>76</v>
      </c>
      <c r="H40" s="57">
        <v>0</v>
      </c>
      <c r="I40" s="57">
        <f t="shared" si="1"/>
        <v>38</v>
      </c>
      <c r="J40" s="51" t="str">
        <f t="shared" si="0"/>
        <v>YẾU</v>
      </c>
      <c r="K40" s="348" t="s">
        <v>2451</v>
      </c>
    </row>
    <row r="41" spans="1:12" ht="18.75" customHeight="1">
      <c r="A41" s="51">
        <v>31</v>
      </c>
      <c r="B41" s="81">
        <v>1821614037</v>
      </c>
      <c r="C41" s="53" t="s">
        <v>1523</v>
      </c>
      <c r="D41" s="82" t="s">
        <v>1556</v>
      </c>
      <c r="E41" s="55">
        <v>34549</v>
      </c>
      <c r="F41" s="83" t="s">
        <v>905</v>
      </c>
      <c r="G41" s="57">
        <v>74</v>
      </c>
      <c r="H41" s="57">
        <v>0</v>
      </c>
      <c r="I41" s="57">
        <f t="shared" si="1"/>
        <v>37</v>
      </c>
      <c r="J41" s="51" t="str">
        <f t="shared" si="0"/>
        <v>YẾU</v>
      </c>
      <c r="K41" s="348" t="s">
        <v>497</v>
      </c>
      <c r="L41" s="1" t="s">
        <v>2675</v>
      </c>
    </row>
    <row r="42" spans="1:12" s="161" customFormat="1" ht="21" customHeight="1">
      <c r="A42" s="249">
        <v>32</v>
      </c>
      <c r="B42" s="156">
        <v>1821123994</v>
      </c>
      <c r="C42" s="157" t="s">
        <v>170</v>
      </c>
      <c r="D42" s="158" t="s">
        <v>117</v>
      </c>
      <c r="E42" s="262" t="s">
        <v>171</v>
      </c>
      <c r="F42" s="160" t="s">
        <v>2379</v>
      </c>
      <c r="G42" s="215">
        <v>80</v>
      </c>
      <c r="H42" s="215">
        <v>85</v>
      </c>
      <c r="I42" s="215">
        <f t="shared" si="1"/>
        <v>82.5</v>
      </c>
      <c r="J42" s="51" t="str">
        <f t="shared" si="0"/>
        <v>TỐT</v>
      </c>
      <c r="K42" s="352"/>
      <c r="L42" s="161" t="s">
        <v>2387</v>
      </c>
    </row>
    <row r="43" spans="1:11" s="161" customFormat="1" ht="18.75" customHeight="1">
      <c r="A43" s="249">
        <v>33</v>
      </c>
      <c r="B43" s="156">
        <v>1811115929</v>
      </c>
      <c r="C43" s="157" t="s">
        <v>1024</v>
      </c>
      <c r="D43" s="158" t="s">
        <v>1544</v>
      </c>
      <c r="E43" s="159" t="s">
        <v>66</v>
      </c>
      <c r="F43" s="160" t="s">
        <v>906</v>
      </c>
      <c r="G43" s="215">
        <v>82</v>
      </c>
      <c r="H43" s="215">
        <v>78</v>
      </c>
      <c r="I43" s="215">
        <f t="shared" si="1"/>
        <v>80</v>
      </c>
      <c r="J43" s="51" t="str">
        <f t="shared" si="0"/>
        <v>TỐT</v>
      </c>
      <c r="K43" s="357"/>
    </row>
    <row r="44" spans="1:11" ht="22.5" customHeight="1">
      <c r="A44" s="51">
        <v>34</v>
      </c>
      <c r="B44" s="81">
        <v>1920128565</v>
      </c>
      <c r="C44" s="53" t="s">
        <v>937</v>
      </c>
      <c r="D44" s="82" t="s">
        <v>1556</v>
      </c>
      <c r="E44" s="55" t="s">
        <v>938</v>
      </c>
      <c r="F44" s="83" t="s">
        <v>906</v>
      </c>
      <c r="G44" s="57">
        <v>90</v>
      </c>
      <c r="H44" s="57">
        <v>90</v>
      </c>
      <c r="I44" s="57">
        <f t="shared" si="1"/>
        <v>90</v>
      </c>
      <c r="J44" s="51" t="str">
        <f t="shared" si="0"/>
        <v>X SẮC</v>
      </c>
      <c r="K44" s="348"/>
    </row>
    <row r="45" spans="1:11" ht="18.75" customHeight="1">
      <c r="A45" s="51">
        <v>35</v>
      </c>
      <c r="B45" s="81">
        <v>1920129465</v>
      </c>
      <c r="C45" s="53" t="s">
        <v>915</v>
      </c>
      <c r="D45" s="82" t="s">
        <v>1604</v>
      </c>
      <c r="E45" s="55" t="s">
        <v>143</v>
      </c>
      <c r="F45" s="83" t="s">
        <v>906</v>
      </c>
      <c r="G45" s="57">
        <v>95</v>
      </c>
      <c r="H45" s="57">
        <v>98</v>
      </c>
      <c r="I45" s="57">
        <f t="shared" si="1"/>
        <v>96.5</v>
      </c>
      <c r="J45" s="51" t="str">
        <f t="shared" si="0"/>
        <v>X SẮC</v>
      </c>
      <c r="K45" s="348"/>
    </row>
    <row r="46" spans="1:11" ht="18.75" customHeight="1">
      <c r="A46" s="51">
        <v>36</v>
      </c>
      <c r="B46" s="81">
        <v>1921123164</v>
      </c>
      <c r="C46" s="53" t="s">
        <v>1528</v>
      </c>
      <c r="D46" s="82" t="s">
        <v>1579</v>
      </c>
      <c r="E46" s="55" t="s">
        <v>929</v>
      </c>
      <c r="F46" s="83" t="s">
        <v>906</v>
      </c>
      <c r="G46" s="57">
        <v>92</v>
      </c>
      <c r="H46" s="57">
        <v>80</v>
      </c>
      <c r="I46" s="57">
        <f t="shared" si="1"/>
        <v>86</v>
      </c>
      <c r="J46" s="51" t="str">
        <f t="shared" si="0"/>
        <v>TỐT</v>
      </c>
      <c r="K46" s="348"/>
    </row>
    <row r="47" spans="1:11" ht="18.75" customHeight="1">
      <c r="A47" s="51">
        <v>37</v>
      </c>
      <c r="B47" s="81">
        <v>1921123168</v>
      </c>
      <c r="C47" s="53" t="s">
        <v>2</v>
      </c>
      <c r="D47" s="82" t="s">
        <v>1611</v>
      </c>
      <c r="E47" s="55" t="s">
        <v>930</v>
      </c>
      <c r="F47" s="83" t="s">
        <v>906</v>
      </c>
      <c r="G47" s="57">
        <v>85</v>
      </c>
      <c r="H47" s="57">
        <v>80</v>
      </c>
      <c r="I47" s="57">
        <f t="shared" si="1"/>
        <v>82.5</v>
      </c>
      <c r="J47" s="51" t="str">
        <f t="shared" si="0"/>
        <v>TỐT</v>
      </c>
      <c r="K47" s="348"/>
    </row>
    <row r="48" spans="1:11" ht="18.75" customHeight="1">
      <c r="A48" s="51">
        <v>38</v>
      </c>
      <c r="B48" s="81">
        <v>1921123191</v>
      </c>
      <c r="C48" s="53" t="s">
        <v>918</v>
      </c>
      <c r="D48" s="82" t="s">
        <v>759</v>
      </c>
      <c r="E48" s="55" t="s">
        <v>919</v>
      </c>
      <c r="F48" s="83" t="s">
        <v>906</v>
      </c>
      <c r="G48" s="57">
        <v>92</v>
      </c>
      <c r="H48" s="57">
        <v>90</v>
      </c>
      <c r="I48" s="57">
        <f t="shared" si="1"/>
        <v>91</v>
      </c>
      <c r="J48" s="51" t="str">
        <f t="shared" si="0"/>
        <v>X SẮC</v>
      </c>
      <c r="K48" s="348"/>
    </row>
    <row r="49" spans="1:11" ht="18.75" customHeight="1">
      <c r="A49" s="51">
        <v>39</v>
      </c>
      <c r="B49" s="81">
        <v>1921126431</v>
      </c>
      <c r="C49" s="53" t="s">
        <v>1666</v>
      </c>
      <c r="D49" s="82" t="s">
        <v>1561</v>
      </c>
      <c r="E49" s="55" t="s">
        <v>924</v>
      </c>
      <c r="F49" s="83" t="s">
        <v>906</v>
      </c>
      <c r="G49" s="57">
        <v>0</v>
      </c>
      <c r="H49" s="57">
        <v>0</v>
      </c>
      <c r="I49" s="57">
        <f t="shared" si="1"/>
        <v>0</v>
      </c>
      <c r="J49" s="51" t="str">
        <f t="shared" si="0"/>
        <v>KÉM</v>
      </c>
      <c r="K49" s="348" t="s">
        <v>2470</v>
      </c>
    </row>
    <row r="50" spans="1:11" ht="18.75" customHeight="1">
      <c r="A50" s="51">
        <v>40</v>
      </c>
      <c r="B50" s="81">
        <v>1921126432</v>
      </c>
      <c r="C50" s="53" t="s">
        <v>911</v>
      </c>
      <c r="D50" s="82" t="s">
        <v>1628</v>
      </c>
      <c r="E50" s="55" t="s">
        <v>912</v>
      </c>
      <c r="F50" s="83" t="s">
        <v>906</v>
      </c>
      <c r="G50" s="57">
        <v>93</v>
      </c>
      <c r="H50" s="57">
        <v>95</v>
      </c>
      <c r="I50" s="57">
        <f t="shared" si="1"/>
        <v>94</v>
      </c>
      <c r="J50" s="51" t="str">
        <f t="shared" si="0"/>
        <v>X SẮC</v>
      </c>
      <c r="K50" s="348"/>
    </row>
    <row r="51" spans="1:11" ht="18.75" customHeight="1">
      <c r="A51" s="51">
        <v>41</v>
      </c>
      <c r="B51" s="81">
        <v>1921126433</v>
      </c>
      <c r="C51" s="53" t="s">
        <v>935</v>
      </c>
      <c r="D51" s="82" t="s">
        <v>1669</v>
      </c>
      <c r="E51" s="55" t="s">
        <v>936</v>
      </c>
      <c r="F51" s="83" t="s">
        <v>906</v>
      </c>
      <c r="G51" s="57">
        <v>90</v>
      </c>
      <c r="H51" s="57">
        <v>90</v>
      </c>
      <c r="I51" s="57">
        <f t="shared" si="1"/>
        <v>90</v>
      </c>
      <c r="J51" s="51" t="str">
        <f t="shared" si="0"/>
        <v>X SẮC</v>
      </c>
      <c r="K51" s="348"/>
    </row>
    <row r="52" spans="1:11" ht="18.75" customHeight="1">
      <c r="A52" s="51">
        <v>42</v>
      </c>
      <c r="B52" s="81">
        <v>1921126453</v>
      </c>
      <c r="C52" s="53" t="s">
        <v>3</v>
      </c>
      <c r="D52" s="82" t="s">
        <v>946</v>
      </c>
      <c r="E52" s="55" t="s">
        <v>947</v>
      </c>
      <c r="F52" s="83" t="s">
        <v>906</v>
      </c>
      <c r="G52" s="57">
        <v>95</v>
      </c>
      <c r="H52" s="57">
        <v>95</v>
      </c>
      <c r="I52" s="57">
        <f t="shared" si="1"/>
        <v>95</v>
      </c>
      <c r="J52" s="51" t="str">
        <f t="shared" si="0"/>
        <v>X SẮC</v>
      </c>
      <c r="K52" s="348"/>
    </row>
    <row r="53" spans="1:11" ht="18.75" customHeight="1">
      <c r="A53" s="51">
        <v>43</v>
      </c>
      <c r="B53" s="81">
        <v>1921126455</v>
      </c>
      <c r="C53" s="53" t="s">
        <v>913</v>
      </c>
      <c r="D53" s="82" t="s">
        <v>1522</v>
      </c>
      <c r="E53" s="55" t="s">
        <v>766</v>
      </c>
      <c r="F53" s="83" t="s">
        <v>906</v>
      </c>
      <c r="G53" s="57">
        <v>95</v>
      </c>
      <c r="H53" s="57">
        <v>95</v>
      </c>
      <c r="I53" s="57">
        <f t="shared" si="1"/>
        <v>95</v>
      </c>
      <c r="J53" s="51" t="str">
        <f t="shared" si="0"/>
        <v>X SẮC</v>
      </c>
      <c r="K53" s="348"/>
    </row>
    <row r="54" spans="1:11" ht="18.75" customHeight="1">
      <c r="A54" s="51">
        <v>44</v>
      </c>
      <c r="B54" s="81">
        <v>1921126460</v>
      </c>
      <c r="C54" s="53" t="s">
        <v>1725</v>
      </c>
      <c r="D54" s="82" t="s">
        <v>1550</v>
      </c>
      <c r="E54" s="55" t="s">
        <v>917</v>
      </c>
      <c r="F54" s="83" t="s">
        <v>906</v>
      </c>
      <c r="G54" s="57">
        <v>86</v>
      </c>
      <c r="H54" s="57">
        <v>75</v>
      </c>
      <c r="I54" s="57">
        <f t="shared" si="1"/>
        <v>80.5</v>
      </c>
      <c r="J54" s="51" t="str">
        <f t="shared" si="0"/>
        <v>TỐT</v>
      </c>
      <c r="K54" s="348"/>
    </row>
    <row r="55" spans="1:11" ht="18.75" customHeight="1">
      <c r="A55" s="51">
        <v>45</v>
      </c>
      <c r="B55" s="81">
        <v>1921126465</v>
      </c>
      <c r="C55" s="53" t="s">
        <v>1528</v>
      </c>
      <c r="D55" s="82" t="s">
        <v>1522</v>
      </c>
      <c r="E55" s="55" t="s">
        <v>914</v>
      </c>
      <c r="F55" s="83" t="s">
        <v>906</v>
      </c>
      <c r="G55" s="57">
        <v>85</v>
      </c>
      <c r="H55" s="57">
        <v>80</v>
      </c>
      <c r="I55" s="57">
        <f t="shared" si="1"/>
        <v>82.5</v>
      </c>
      <c r="J55" s="51" t="str">
        <f t="shared" si="0"/>
        <v>TỐT</v>
      </c>
      <c r="K55" s="348"/>
    </row>
    <row r="56" spans="1:11" ht="18.75" customHeight="1">
      <c r="A56" s="51">
        <v>46</v>
      </c>
      <c r="B56" s="81">
        <v>1921126468</v>
      </c>
      <c r="C56" s="53" t="s">
        <v>931</v>
      </c>
      <c r="D56" s="82" t="s">
        <v>1539</v>
      </c>
      <c r="E56" s="55" t="s">
        <v>932</v>
      </c>
      <c r="F56" s="83" t="s">
        <v>906</v>
      </c>
      <c r="G56" s="57">
        <v>87</v>
      </c>
      <c r="H56" s="57">
        <v>85</v>
      </c>
      <c r="I56" s="57">
        <f t="shared" si="1"/>
        <v>86</v>
      </c>
      <c r="J56" s="51" t="str">
        <f t="shared" si="0"/>
        <v>TỐT</v>
      </c>
      <c r="K56" s="348"/>
    </row>
    <row r="57" spans="1:11" ht="18.75" customHeight="1">
      <c r="A57" s="51">
        <v>47</v>
      </c>
      <c r="B57" s="81">
        <v>1921126479</v>
      </c>
      <c r="C57" s="53" t="s">
        <v>923</v>
      </c>
      <c r="D57" s="82" t="s">
        <v>1726</v>
      </c>
      <c r="E57" s="55" t="s">
        <v>870</v>
      </c>
      <c r="F57" s="83" t="s">
        <v>906</v>
      </c>
      <c r="G57" s="57">
        <v>83</v>
      </c>
      <c r="H57" s="57">
        <v>90</v>
      </c>
      <c r="I57" s="57">
        <f t="shared" si="1"/>
        <v>86.5</v>
      </c>
      <c r="J57" s="51" t="str">
        <f t="shared" si="0"/>
        <v>TỐT</v>
      </c>
      <c r="K57" s="348"/>
    </row>
    <row r="58" spans="1:11" ht="18.75" customHeight="1">
      <c r="A58" s="51">
        <v>48</v>
      </c>
      <c r="B58" s="81">
        <v>1921126487</v>
      </c>
      <c r="C58" s="53" t="s">
        <v>933</v>
      </c>
      <c r="D58" s="82" t="s">
        <v>1539</v>
      </c>
      <c r="E58" s="55" t="s">
        <v>934</v>
      </c>
      <c r="F58" s="83" t="s">
        <v>906</v>
      </c>
      <c r="G58" s="57">
        <v>85</v>
      </c>
      <c r="H58" s="57">
        <v>80</v>
      </c>
      <c r="I58" s="57">
        <f t="shared" si="1"/>
        <v>82.5</v>
      </c>
      <c r="J58" s="51" t="str">
        <f t="shared" si="0"/>
        <v>TỐT</v>
      </c>
      <c r="K58" s="348"/>
    </row>
    <row r="59" spans="1:11" ht="18.75" customHeight="1">
      <c r="A59" s="51">
        <v>49</v>
      </c>
      <c r="B59" s="81">
        <v>1921126490</v>
      </c>
      <c r="C59" s="53" t="s">
        <v>1608</v>
      </c>
      <c r="D59" s="82" t="s">
        <v>1537</v>
      </c>
      <c r="E59" s="55" t="s">
        <v>66</v>
      </c>
      <c r="F59" s="83" t="s">
        <v>906</v>
      </c>
      <c r="G59" s="57">
        <v>83</v>
      </c>
      <c r="H59" s="57">
        <v>83</v>
      </c>
      <c r="I59" s="57">
        <f t="shared" si="1"/>
        <v>83</v>
      </c>
      <c r="J59" s="51" t="str">
        <f t="shared" si="0"/>
        <v>TỐT</v>
      </c>
      <c r="K59" s="348"/>
    </row>
    <row r="60" spans="1:11" ht="18.75" customHeight="1">
      <c r="A60" s="51">
        <v>50</v>
      </c>
      <c r="B60" s="81">
        <v>1921126491</v>
      </c>
      <c r="C60" s="53" t="s">
        <v>949</v>
      </c>
      <c r="D60" s="82" t="s">
        <v>1549</v>
      </c>
      <c r="E60" s="55" t="s">
        <v>950</v>
      </c>
      <c r="F60" s="83" t="s">
        <v>906</v>
      </c>
      <c r="G60" s="57">
        <v>84</v>
      </c>
      <c r="H60" s="57">
        <v>80</v>
      </c>
      <c r="I60" s="57">
        <f t="shared" si="1"/>
        <v>82</v>
      </c>
      <c r="J60" s="51" t="str">
        <f t="shared" si="0"/>
        <v>TỐT</v>
      </c>
      <c r="K60" s="348"/>
    </row>
    <row r="61" spans="1:11" ht="18.75" customHeight="1">
      <c r="A61" s="51">
        <v>51</v>
      </c>
      <c r="B61" s="81">
        <v>1921126500</v>
      </c>
      <c r="C61" s="53" t="s">
        <v>909</v>
      </c>
      <c r="D61" s="82" t="s">
        <v>910</v>
      </c>
      <c r="E61" s="55" t="s">
        <v>227</v>
      </c>
      <c r="F61" s="83" t="s">
        <v>906</v>
      </c>
      <c r="G61" s="57">
        <v>75</v>
      </c>
      <c r="H61" s="57">
        <v>88</v>
      </c>
      <c r="I61" s="57">
        <f t="shared" si="1"/>
        <v>81.5</v>
      </c>
      <c r="J61" s="51" t="str">
        <f t="shared" si="0"/>
        <v>TỐT</v>
      </c>
      <c r="K61" s="348"/>
    </row>
    <row r="62" spans="1:11" ht="18.75" customHeight="1">
      <c r="A62" s="51">
        <v>52</v>
      </c>
      <c r="B62" s="81">
        <v>1921126506</v>
      </c>
      <c r="C62" s="53" t="s">
        <v>1722</v>
      </c>
      <c r="D62" s="82" t="s">
        <v>1540</v>
      </c>
      <c r="E62" s="55" t="s">
        <v>940</v>
      </c>
      <c r="F62" s="83" t="s">
        <v>906</v>
      </c>
      <c r="G62" s="57">
        <v>94</v>
      </c>
      <c r="H62" s="57">
        <v>90</v>
      </c>
      <c r="I62" s="57">
        <f t="shared" si="1"/>
        <v>92</v>
      </c>
      <c r="J62" s="51" t="str">
        <f t="shared" si="0"/>
        <v>X SẮC</v>
      </c>
      <c r="K62" s="348"/>
    </row>
    <row r="63" spans="1:11" ht="18.75" customHeight="1">
      <c r="A63" s="51">
        <v>53</v>
      </c>
      <c r="B63" s="81">
        <v>1921127841</v>
      </c>
      <c r="C63" s="53" t="s">
        <v>28</v>
      </c>
      <c r="D63" s="82" t="s">
        <v>1711</v>
      </c>
      <c r="E63" s="55" t="s">
        <v>922</v>
      </c>
      <c r="F63" s="83" t="s">
        <v>906</v>
      </c>
      <c r="G63" s="57">
        <v>86</v>
      </c>
      <c r="H63" s="57">
        <v>80</v>
      </c>
      <c r="I63" s="57">
        <f t="shared" si="1"/>
        <v>83</v>
      </c>
      <c r="J63" s="51" t="str">
        <f t="shared" si="0"/>
        <v>TỐT</v>
      </c>
      <c r="K63" s="348"/>
    </row>
    <row r="64" spans="1:11" ht="18.75" customHeight="1">
      <c r="A64" s="51">
        <v>54</v>
      </c>
      <c r="B64" s="81">
        <v>1921128559</v>
      </c>
      <c r="C64" s="53" t="s">
        <v>1725</v>
      </c>
      <c r="D64" s="82" t="s">
        <v>1579</v>
      </c>
      <c r="E64" s="55" t="s">
        <v>928</v>
      </c>
      <c r="F64" s="83" t="s">
        <v>906</v>
      </c>
      <c r="G64" s="57">
        <v>95</v>
      </c>
      <c r="H64" s="57">
        <v>95</v>
      </c>
      <c r="I64" s="57">
        <f t="shared" si="1"/>
        <v>95</v>
      </c>
      <c r="J64" s="51" t="str">
        <f t="shared" si="0"/>
        <v>X SẮC</v>
      </c>
      <c r="K64" s="348"/>
    </row>
    <row r="65" spans="1:11" ht="18.75" customHeight="1">
      <c r="A65" s="51">
        <v>55</v>
      </c>
      <c r="B65" s="81">
        <v>1921128951</v>
      </c>
      <c r="C65" s="53" t="s">
        <v>921</v>
      </c>
      <c r="D65" s="82" t="s">
        <v>1635</v>
      </c>
      <c r="E65" s="55" t="s">
        <v>789</v>
      </c>
      <c r="F65" s="83" t="s">
        <v>906</v>
      </c>
      <c r="G65" s="57">
        <v>80</v>
      </c>
      <c r="H65" s="57">
        <v>0</v>
      </c>
      <c r="I65" s="57">
        <f t="shared" si="1"/>
        <v>40</v>
      </c>
      <c r="J65" s="51" t="str">
        <f t="shared" si="0"/>
        <v>YẾU</v>
      </c>
      <c r="K65" s="348" t="s">
        <v>2451</v>
      </c>
    </row>
    <row r="66" spans="1:11" ht="18.75" customHeight="1">
      <c r="A66" s="51">
        <v>56</v>
      </c>
      <c r="B66" s="81">
        <v>1921129504</v>
      </c>
      <c r="C66" s="53" t="s">
        <v>927</v>
      </c>
      <c r="D66" s="82" t="s">
        <v>1518</v>
      </c>
      <c r="E66" s="55" t="s">
        <v>250</v>
      </c>
      <c r="F66" s="83" t="s">
        <v>906</v>
      </c>
      <c r="G66" s="57">
        <v>85</v>
      </c>
      <c r="H66" s="57">
        <v>82</v>
      </c>
      <c r="I66" s="57">
        <f t="shared" si="1"/>
        <v>83.5</v>
      </c>
      <c r="J66" s="51" t="str">
        <f t="shared" si="0"/>
        <v>TỐT</v>
      </c>
      <c r="K66" s="348"/>
    </row>
    <row r="67" spans="1:11" ht="18.75" customHeight="1">
      <c r="A67" s="51">
        <v>57</v>
      </c>
      <c r="B67" s="81">
        <v>1921129572</v>
      </c>
      <c r="C67" s="53" t="s">
        <v>783</v>
      </c>
      <c r="D67" s="82" t="s">
        <v>1561</v>
      </c>
      <c r="E67" s="55" t="s">
        <v>541</v>
      </c>
      <c r="F67" s="83" t="s">
        <v>906</v>
      </c>
      <c r="G67" s="57">
        <v>86</v>
      </c>
      <c r="H67" s="57">
        <v>88</v>
      </c>
      <c r="I67" s="57">
        <f t="shared" si="1"/>
        <v>87</v>
      </c>
      <c r="J67" s="51" t="str">
        <f t="shared" si="0"/>
        <v>TỐT</v>
      </c>
      <c r="K67" s="348"/>
    </row>
    <row r="68" spans="1:11" ht="18.75" customHeight="1">
      <c r="A68" s="51">
        <v>58</v>
      </c>
      <c r="B68" s="81">
        <v>1921129788</v>
      </c>
      <c r="C68" s="53" t="s">
        <v>939</v>
      </c>
      <c r="D68" s="82" t="s">
        <v>1537</v>
      </c>
      <c r="E68" s="55" t="s">
        <v>127</v>
      </c>
      <c r="F68" s="83" t="s">
        <v>906</v>
      </c>
      <c r="G68" s="57">
        <v>82</v>
      </c>
      <c r="H68" s="57">
        <v>75</v>
      </c>
      <c r="I68" s="57">
        <f t="shared" si="1"/>
        <v>78.5</v>
      </c>
      <c r="J68" s="51" t="str">
        <f t="shared" si="0"/>
        <v>KHÁ</v>
      </c>
      <c r="K68" s="348"/>
    </row>
    <row r="69" spans="1:11" ht="18.75" customHeight="1">
      <c r="A69" s="51">
        <v>59</v>
      </c>
      <c r="B69" s="81">
        <v>1921439002</v>
      </c>
      <c r="C69" s="53" t="s">
        <v>1619</v>
      </c>
      <c r="D69" s="82" t="s">
        <v>1530</v>
      </c>
      <c r="E69" s="55" t="s">
        <v>948</v>
      </c>
      <c r="F69" s="83" t="s">
        <v>906</v>
      </c>
      <c r="G69" s="57">
        <v>85</v>
      </c>
      <c r="H69" s="57">
        <v>87</v>
      </c>
      <c r="I69" s="57">
        <f t="shared" si="1"/>
        <v>86</v>
      </c>
      <c r="J69" s="51" t="str">
        <f t="shared" si="0"/>
        <v>TỐT</v>
      </c>
      <c r="K69" s="348"/>
    </row>
    <row r="70" spans="1:11" ht="18.75" customHeight="1">
      <c r="A70" s="51">
        <v>60</v>
      </c>
      <c r="B70" s="81">
        <v>1921644946</v>
      </c>
      <c r="C70" s="53" t="s">
        <v>925</v>
      </c>
      <c r="D70" s="82" t="s">
        <v>926</v>
      </c>
      <c r="E70" s="55" t="s">
        <v>886</v>
      </c>
      <c r="F70" s="83" t="s">
        <v>906</v>
      </c>
      <c r="G70" s="57">
        <v>92</v>
      </c>
      <c r="H70" s="57">
        <v>87</v>
      </c>
      <c r="I70" s="57">
        <f t="shared" si="1"/>
        <v>89.5</v>
      </c>
      <c r="J70" s="51" t="str">
        <f t="shared" si="0"/>
        <v>TỐT</v>
      </c>
      <c r="K70" s="348"/>
    </row>
    <row r="71" spans="1:11" ht="18.75" customHeight="1">
      <c r="A71" s="51">
        <v>61</v>
      </c>
      <c r="B71" s="81">
        <v>1911517438</v>
      </c>
      <c r="C71" s="53" t="s">
        <v>1528</v>
      </c>
      <c r="D71" s="82" t="s">
        <v>1615</v>
      </c>
      <c r="E71" s="55" t="s">
        <v>970</v>
      </c>
      <c r="F71" s="83" t="s">
        <v>907</v>
      </c>
      <c r="G71" s="57">
        <v>88</v>
      </c>
      <c r="H71" s="57">
        <v>82</v>
      </c>
      <c r="I71" s="57">
        <f t="shared" si="1"/>
        <v>85</v>
      </c>
      <c r="J71" s="51" t="str">
        <f t="shared" si="0"/>
        <v>TỐT</v>
      </c>
      <c r="K71" s="348"/>
    </row>
    <row r="72" spans="1:11" ht="18.75" customHeight="1">
      <c r="A72" s="51">
        <v>62</v>
      </c>
      <c r="B72" s="81">
        <v>1920123267</v>
      </c>
      <c r="C72" s="53" t="s">
        <v>986</v>
      </c>
      <c r="D72" s="82" t="s">
        <v>1539</v>
      </c>
      <c r="E72" s="55" t="s">
        <v>987</v>
      </c>
      <c r="F72" s="83" t="s">
        <v>907</v>
      </c>
      <c r="G72" s="57">
        <v>0</v>
      </c>
      <c r="H72" s="57">
        <v>0</v>
      </c>
      <c r="I72" s="57">
        <f t="shared" si="1"/>
        <v>0</v>
      </c>
      <c r="J72" s="51" t="str">
        <f t="shared" si="0"/>
        <v>KÉM</v>
      </c>
      <c r="K72" s="348" t="s">
        <v>2366</v>
      </c>
    </row>
    <row r="73" spans="1:11" ht="18.75" customHeight="1">
      <c r="A73" s="51">
        <v>63</v>
      </c>
      <c r="B73" s="81">
        <v>1920126446</v>
      </c>
      <c r="C73" s="53" t="s">
        <v>1025</v>
      </c>
      <c r="D73" s="82" t="s">
        <v>1521</v>
      </c>
      <c r="E73" s="55" t="s">
        <v>1009</v>
      </c>
      <c r="F73" s="83" t="s">
        <v>907</v>
      </c>
      <c r="G73" s="57">
        <v>85</v>
      </c>
      <c r="H73" s="57">
        <v>85</v>
      </c>
      <c r="I73" s="57">
        <f t="shared" si="1"/>
        <v>85</v>
      </c>
      <c r="J73" s="51" t="str">
        <f t="shared" si="0"/>
        <v>TỐT</v>
      </c>
      <c r="K73" s="348"/>
    </row>
    <row r="74" spans="1:12" ht="18.75" customHeight="1">
      <c r="A74" s="51">
        <v>64</v>
      </c>
      <c r="B74" s="81">
        <v>1920126492</v>
      </c>
      <c r="C74" s="53" t="s">
        <v>968</v>
      </c>
      <c r="D74" s="82" t="s">
        <v>1561</v>
      </c>
      <c r="E74" s="55" t="s">
        <v>400</v>
      </c>
      <c r="F74" s="83" t="s">
        <v>907</v>
      </c>
      <c r="G74" s="57">
        <v>100</v>
      </c>
      <c r="H74" s="57">
        <v>0</v>
      </c>
      <c r="I74" s="57">
        <f t="shared" si="1"/>
        <v>50</v>
      </c>
      <c r="J74" s="51" t="str">
        <f t="shared" si="0"/>
        <v>T. BÌNH</v>
      </c>
      <c r="K74" s="348"/>
      <c r="L74" s="1" t="s">
        <v>2473</v>
      </c>
    </row>
    <row r="75" spans="1:11" ht="18.75" customHeight="1">
      <c r="A75" s="51">
        <v>65</v>
      </c>
      <c r="B75" s="81">
        <v>1921113056</v>
      </c>
      <c r="C75" s="53" t="s">
        <v>1658</v>
      </c>
      <c r="D75" s="82" t="s">
        <v>1706</v>
      </c>
      <c r="E75" s="55" t="s">
        <v>254</v>
      </c>
      <c r="F75" s="83" t="s">
        <v>907</v>
      </c>
      <c r="G75" s="57">
        <v>88</v>
      </c>
      <c r="H75" s="57">
        <v>90</v>
      </c>
      <c r="I75" s="57">
        <f t="shared" si="1"/>
        <v>89</v>
      </c>
      <c r="J75" s="51" t="str">
        <f aca="true" t="shared" si="2" ref="J75:J127">IF(I75&gt;=90,"X SẮC",IF(I75&gt;=80,"TỐT",IF(I75&gt;=70,"KHÁ",IF(I75&gt;=60,"TB KHÁ",IF(I75&gt;=50,"T. BÌNH",IF(I75&gt;=30,"YẾU","KÉM"))))))</f>
        <v>TỐT</v>
      </c>
      <c r="K75" s="348"/>
    </row>
    <row r="76" spans="1:11" ht="18.75" customHeight="1">
      <c r="A76" s="51">
        <v>66</v>
      </c>
      <c r="B76" s="81">
        <v>1921113097</v>
      </c>
      <c r="C76" s="53" t="s">
        <v>981</v>
      </c>
      <c r="D76" s="82" t="s">
        <v>982</v>
      </c>
      <c r="E76" s="55" t="s">
        <v>983</v>
      </c>
      <c r="F76" s="83" t="s">
        <v>907</v>
      </c>
      <c r="G76" s="57">
        <v>85</v>
      </c>
      <c r="H76" s="57">
        <v>72</v>
      </c>
      <c r="I76" s="57">
        <f aca="true" t="shared" si="3" ref="I76:I127">(G76+H76)/2</f>
        <v>78.5</v>
      </c>
      <c r="J76" s="51" t="str">
        <f t="shared" si="2"/>
        <v>KHÁ</v>
      </c>
      <c r="K76" s="348"/>
    </row>
    <row r="77" spans="1:11" ht="18.75" customHeight="1">
      <c r="A77" s="51">
        <v>67</v>
      </c>
      <c r="B77" s="81">
        <v>1921123146</v>
      </c>
      <c r="C77" s="53" t="s">
        <v>988</v>
      </c>
      <c r="D77" s="82" t="s">
        <v>1542</v>
      </c>
      <c r="E77" s="55" t="s">
        <v>989</v>
      </c>
      <c r="F77" s="83" t="s">
        <v>907</v>
      </c>
      <c r="G77" s="57">
        <v>85</v>
      </c>
      <c r="H77" s="57">
        <v>85</v>
      </c>
      <c r="I77" s="57">
        <f t="shared" si="3"/>
        <v>85</v>
      </c>
      <c r="J77" s="51" t="str">
        <f t="shared" si="2"/>
        <v>TỐT</v>
      </c>
      <c r="K77" s="348"/>
    </row>
    <row r="78" spans="1:11" ht="18.75" customHeight="1">
      <c r="A78" s="51">
        <v>68</v>
      </c>
      <c r="B78" s="81">
        <v>1921123147</v>
      </c>
      <c r="C78" s="53" t="s">
        <v>961</v>
      </c>
      <c r="D78" s="82" t="s">
        <v>1635</v>
      </c>
      <c r="E78" s="55" t="s">
        <v>962</v>
      </c>
      <c r="F78" s="83" t="s">
        <v>907</v>
      </c>
      <c r="G78" s="57">
        <v>77</v>
      </c>
      <c r="H78" s="57">
        <v>0</v>
      </c>
      <c r="I78" s="57">
        <f t="shared" si="3"/>
        <v>38.5</v>
      </c>
      <c r="J78" s="51" t="str">
        <f t="shared" si="2"/>
        <v>YẾU</v>
      </c>
      <c r="K78" s="348" t="s">
        <v>2451</v>
      </c>
    </row>
    <row r="79" spans="1:12" ht="18.75" customHeight="1">
      <c r="A79" s="51">
        <v>69</v>
      </c>
      <c r="B79" s="81">
        <v>1921123149</v>
      </c>
      <c r="C79" s="53" t="s">
        <v>956</v>
      </c>
      <c r="D79" s="82" t="s">
        <v>1522</v>
      </c>
      <c r="E79" s="55" t="s">
        <v>528</v>
      </c>
      <c r="F79" s="83" t="s">
        <v>907</v>
      </c>
      <c r="G79" s="57">
        <v>85</v>
      </c>
      <c r="H79" s="57">
        <v>0</v>
      </c>
      <c r="I79" s="57">
        <f t="shared" si="3"/>
        <v>42.5</v>
      </c>
      <c r="J79" s="51" t="str">
        <f t="shared" si="2"/>
        <v>YẾU</v>
      </c>
      <c r="K79" s="348"/>
      <c r="L79" s="1" t="s">
        <v>2474</v>
      </c>
    </row>
    <row r="80" spans="1:11" ht="18.75" customHeight="1">
      <c r="A80" s="51">
        <v>70</v>
      </c>
      <c r="B80" s="81">
        <v>1921123150</v>
      </c>
      <c r="C80" s="53" t="s">
        <v>954</v>
      </c>
      <c r="D80" s="82" t="s">
        <v>1628</v>
      </c>
      <c r="E80" s="55" t="s">
        <v>955</v>
      </c>
      <c r="F80" s="83" t="s">
        <v>907</v>
      </c>
      <c r="G80" s="57">
        <v>85</v>
      </c>
      <c r="H80" s="57">
        <v>85</v>
      </c>
      <c r="I80" s="57">
        <f t="shared" si="3"/>
        <v>85</v>
      </c>
      <c r="J80" s="51" t="str">
        <f t="shared" si="2"/>
        <v>TỐT</v>
      </c>
      <c r="K80" s="348"/>
    </row>
    <row r="81" spans="1:11" ht="18.75" customHeight="1">
      <c r="A81" s="51">
        <v>71</v>
      </c>
      <c r="B81" s="81">
        <v>1921123166</v>
      </c>
      <c r="C81" s="53" t="s">
        <v>25</v>
      </c>
      <c r="D81" s="82" t="s">
        <v>1690</v>
      </c>
      <c r="E81" s="55" t="s">
        <v>766</v>
      </c>
      <c r="F81" s="83" t="s">
        <v>907</v>
      </c>
      <c r="G81" s="57">
        <v>85</v>
      </c>
      <c r="H81" s="57">
        <v>85</v>
      </c>
      <c r="I81" s="57">
        <f t="shared" si="3"/>
        <v>85</v>
      </c>
      <c r="J81" s="51" t="str">
        <f t="shared" si="2"/>
        <v>TỐT</v>
      </c>
      <c r="K81" s="348"/>
    </row>
    <row r="82" spans="1:11" ht="18.75" customHeight="1">
      <c r="A82" s="51">
        <v>72</v>
      </c>
      <c r="B82" s="81">
        <v>1921123207</v>
      </c>
      <c r="C82" s="53" t="s">
        <v>1582</v>
      </c>
      <c r="D82" s="82" t="s">
        <v>1818</v>
      </c>
      <c r="E82" s="55" t="s">
        <v>974</v>
      </c>
      <c r="F82" s="83" t="s">
        <v>907</v>
      </c>
      <c r="G82" s="57">
        <v>0</v>
      </c>
      <c r="H82" s="57">
        <v>0</v>
      </c>
      <c r="I82" s="57">
        <f t="shared" si="3"/>
        <v>0</v>
      </c>
      <c r="J82" s="51" t="str">
        <f t="shared" si="2"/>
        <v>KÉM</v>
      </c>
      <c r="K82" s="348" t="s">
        <v>2451</v>
      </c>
    </row>
    <row r="83" spans="1:11" ht="18.75" customHeight="1">
      <c r="A83" s="51">
        <v>73</v>
      </c>
      <c r="B83" s="81">
        <v>1921123224</v>
      </c>
      <c r="C83" s="53" t="s">
        <v>953</v>
      </c>
      <c r="D83" s="82" t="s">
        <v>951</v>
      </c>
      <c r="E83" s="55" t="s">
        <v>597</v>
      </c>
      <c r="F83" s="83" t="s">
        <v>907</v>
      </c>
      <c r="G83" s="57">
        <v>85</v>
      </c>
      <c r="H83" s="57">
        <v>85</v>
      </c>
      <c r="I83" s="57">
        <f t="shared" si="3"/>
        <v>85</v>
      </c>
      <c r="J83" s="51" t="str">
        <f t="shared" si="2"/>
        <v>TỐT</v>
      </c>
      <c r="K83" s="348"/>
    </row>
    <row r="84" spans="1:11" ht="18.75" customHeight="1">
      <c r="A84" s="51">
        <v>74</v>
      </c>
      <c r="B84" s="81">
        <v>1921123243</v>
      </c>
      <c r="C84" s="53" t="s">
        <v>898</v>
      </c>
      <c r="D84" s="82" t="s">
        <v>1615</v>
      </c>
      <c r="E84" s="55" t="s">
        <v>969</v>
      </c>
      <c r="F84" s="83" t="s">
        <v>907</v>
      </c>
      <c r="G84" s="57">
        <v>85</v>
      </c>
      <c r="H84" s="57">
        <v>85</v>
      </c>
      <c r="I84" s="57">
        <f t="shared" si="3"/>
        <v>85</v>
      </c>
      <c r="J84" s="51" t="str">
        <f t="shared" si="2"/>
        <v>TỐT</v>
      </c>
      <c r="K84" s="348"/>
    </row>
    <row r="85" spans="1:11" ht="18.75" customHeight="1">
      <c r="A85" s="51">
        <v>75</v>
      </c>
      <c r="B85" s="81">
        <v>1921123257</v>
      </c>
      <c r="C85" s="53" t="s">
        <v>882</v>
      </c>
      <c r="D85" s="82" t="s">
        <v>976</v>
      </c>
      <c r="E85" s="55" t="s">
        <v>977</v>
      </c>
      <c r="F85" s="83" t="s">
        <v>907</v>
      </c>
      <c r="G85" s="57">
        <v>85</v>
      </c>
      <c r="H85" s="57">
        <v>77</v>
      </c>
      <c r="I85" s="57">
        <f t="shared" si="3"/>
        <v>81</v>
      </c>
      <c r="J85" s="51" t="str">
        <f t="shared" si="2"/>
        <v>TỐT</v>
      </c>
      <c r="K85" s="348"/>
    </row>
    <row r="86" spans="1:11" ht="18.75" customHeight="1">
      <c r="A86" s="51">
        <v>76</v>
      </c>
      <c r="B86" s="81">
        <v>1921123285</v>
      </c>
      <c r="C86" s="53" t="s">
        <v>958</v>
      </c>
      <c r="D86" s="82" t="s">
        <v>1550</v>
      </c>
      <c r="E86" s="55" t="s">
        <v>959</v>
      </c>
      <c r="F86" s="83" t="s">
        <v>907</v>
      </c>
      <c r="G86" s="57">
        <v>82</v>
      </c>
      <c r="H86" s="57">
        <v>85</v>
      </c>
      <c r="I86" s="57">
        <f t="shared" si="3"/>
        <v>83.5</v>
      </c>
      <c r="J86" s="51" t="str">
        <f t="shared" si="2"/>
        <v>TỐT</v>
      </c>
      <c r="K86" s="348"/>
    </row>
    <row r="87" spans="1:11" ht="18.75" customHeight="1">
      <c r="A87" s="51">
        <v>77</v>
      </c>
      <c r="B87" s="81">
        <v>1921123311</v>
      </c>
      <c r="C87" s="53" t="s">
        <v>957</v>
      </c>
      <c r="D87" s="82" t="s">
        <v>1522</v>
      </c>
      <c r="E87" s="55" t="s">
        <v>263</v>
      </c>
      <c r="F87" s="83" t="s">
        <v>907</v>
      </c>
      <c r="G87" s="57">
        <v>85</v>
      </c>
      <c r="H87" s="57">
        <v>85</v>
      </c>
      <c r="I87" s="57">
        <f t="shared" si="3"/>
        <v>85</v>
      </c>
      <c r="J87" s="51" t="str">
        <f t="shared" si="2"/>
        <v>TỐT</v>
      </c>
      <c r="K87" s="348"/>
    </row>
    <row r="88" spans="1:11" ht="18.75" customHeight="1">
      <c r="A88" s="51">
        <v>78</v>
      </c>
      <c r="B88" s="81">
        <v>1921126424</v>
      </c>
      <c r="C88" s="53" t="s">
        <v>966</v>
      </c>
      <c r="D88" s="82" t="s">
        <v>1726</v>
      </c>
      <c r="E88" s="55" t="s">
        <v>967</v>
      </c>
      <c r="F88" s="83" t="s">
        <v>907</v>
      </c>
      <c r="G88" s="57">
        <v>85</v>
      </c>
      <c r="H88" s="57">
        <v>79</v>
      </c>
      <c r="I88" s="57">
        <f t="shared" si="3"/>
        <v>82</v>
      </c>
      <c r="J88" s="51" t="str">
        <f t="shared" si="2"/>
        <v>TỐT</v>
      </c>
      <c r="K88" s="348"/>
    </row>
    <row r="89" spans="1:11" ht="18.75" customHeight="1">
      <c r="A89" s="51">
        <v>79</v>
      </c>
      <c r="B89" s="81">
        <v>1921126429</v>
      </c>
      <c r="C89" s="53" t="s">
        <v>1634</v>
      </c>
      <c r="D89" s="82" t="s">
        <v>1552</v>
      </c>
      <c r="E89" s="55" t="s">
        <v>769</v>
      </c>
      <c r="F89" s="83" t="s">
        <v>907</v>
      </c>
      <c r="G89" s="57">
        <v>85</v>
      </c>
      <c r="H89" s="57">
        <v>75</v>
      </c>
      <c r="I89" s="57">
        <f t="shared" si="3"/>
        <v>80</v>
      </c>
      <c r="J89" s="51" t="str">
        <f t="shared" si="2"/>
        <v>TỐT</v>
      </c>
      <c r="K89" s="348"/>
    </row>
    <row r="90" spans="1:11" ht="18.75" customHeight="1">
      <c r="A90" s="51">
        <v>80</v>
      </c>
      <c r="B90" s="81">
        <v>1921126440</v>
      </c>
      <c r="C90" s="53" t="s">
        <v>1648</v>
      </c>
      <c r="D90" s="82" t="s">
        <v>1558</v>
      </c>
      <c r="E90" s="55" t="s">
        <v>91</v>
      </c>
      <c r="F90" s="83" t="s">
        <v>907</v>
      </c>
      <c r="G90" s="57">
        <v>85</v>
      </c>
      <c r="H90" s="57">
        <v>82</v>
      </c>
      <c r="I90" s="57">
        <f t="shared" si="3"/>
        <v>83.5</v>
      </c>
      <c r="J90" s="51" t="str">
        <f t="shared" si="2"/>
        <v>TỐT</v>
      </c>
      <c r="K90" s="348"/>
    </row>
    <row r="91" spans="1:11" ht="18.75" customHeight="1">
      <c r="A91" s="51">
        <v>81</v>
      </c>
      <c r="B91" s="81">
        <v>1921126441</v>
      </c>
      <c r="C91" s="53" t="s">
        <v>973</v>
      </c>
      <c r="D91" s="82" t="s">
        <v>1533</v>
      </c>
      <c r="E91" s="55" t="s">
        <v>538</v>
      </c>
      <c r="F91" s="83" t="s">
        <v>907</v>
      </c>
      <c r="G91" s="57">
        <v>88</v>
      </c>
      <c r="H91" s="57">
        <v>77</v>
      </c>
      <c r="I91" s="57">
        <f t="shared" si="3"/>
        <v>82.5</v>
      </c>
      <c r="J91" s="51" t="str">
        <f t="shared" si="2"/>
        <v>TỐT</v>
      </c>
      <c r="K91" s="348"/>
    </row>
    <row r="92" spans="1:11" ht="18.75" customHeight="1">
      <c r="A92" s="51">
        <v>82</v>
      </c>
      <c r="B92" s="81">
        <v>1921126444</v>
      </c>
      <c r="C92" s="53" t="s">
        <v>1648</v>
      </c>
      <c r="D92" s="82" t="s">
        <v>1818</v>
      </c>
      <c r="E92" s="55" t="s">
        <v>975</v>
      </c>
      <c r="F92" s="83" t="s">
        <v>907</v>
      </c>
      <c r="G92" s="57">
        <v>82</v>
      </c>
      <c r="H92" s="57">
        <v>85</v>
      </c>
      <c r="I92" s="57">
        <f t="shared" si="3"/>
        <v>83.5</v>
      </c>
      <c r="J92" s="51" t="str">
        <f t="shared" si="2"/>
        <v>TỐT</v>
      </c>
      <c r="K92" s="348"/>
    </row>
    <row r="93" spans="1:11" ht="18.75" customHeight="1">
      <c r="A93" s="51">
        <v>83</v>
      </c>
      <c r="B93" s="81">
        <v>1921126459</v>
      </c>
      <c r="C93" s="53" t="s">
        <v>960</v>
      </c>
      <c r="D93" s="82" t="s">
        <v>1534</v>
      </c>
      <c r="E93" s="55" t="s">
        <v>765</v>
      </c>
      <c r="F93" s="83" t="s">
        <v>907</v>
      </c>
      <c r="G93" s="57">
        <v>0</v>
      </c>
      <c r="H93" s="57">
        <v>0</v>
      </c>
      <c r="I93" s="57">
        <f t="shared" si="3"/>
        <v>0</v>
      </c>
      <c r="J93" s="51" t="str">
        <f t="shared" si="2"/>
        <v>KÉM</v>
      </c>
      <c r="K93" s="348" t="s">
        <v>2451</v>
      </c>
    </row>
    <row r="94" spans="1:11" ht="18.75" customHeight="1">
      <c r="A94" s="51">
        <v>84</v>
      </c>
      <c r="B94" s="81">
        <v>1921126461</v>
      </c>
      <c r="C94" s="53" t="s">
        <v>978</v>
      </c>
      <c r="D94" s="82" t="s">
        <v>1557</v>
      </c>
      <c r="E94" s="55" t="s">
        <v>979</v>
      </c>
      <c r="F94" s="83" t="s">
        <v>907</v>
      </c>
      <c r="G94" s="57">
        <v>85</v>
      </c>
      <c r="H94" s="57">
        <v>85</v>
      </c>
      <c r="I94" s="57">
        <f t="shared" si="3"/>
        <v>85</v>
      </c>
      <c r="J94" s="51" t="str">
        <f t="shared" si="2"/>
        <v>TỐT</v>
      </c>
      <c r="K94" s="348"/>
    </row>
    <row r="95" spans="1:11" ht="18.75" customHeight="1">
      <c r="A95" s="51">
        <v>85</v>
      </c>
      <c r="B95" s="81">
        <v>1921126463</v>
      </c>
      <c r="C95" s="53" t="s">
        <v>1718</v>
      </c>
      <c r="D95" s="82" t="s">
        <v>984</v>
      </c>
      <c r="E95" s="55" t="s">
        <v>985</v>
      </c>
      <c r="F95" s="83" t="s">
        <v>907</v>
      </c>
      <c r="G95" s="57">
        <v>85</v>
      </c>
      <c r="H95" s="57">
        <v>77</v>
      </c>
      <c r="I95" s="57">
        <f t="shared" si="3"/>
        <v>81</v>
      </c>
      <c r="J95" s="51" t="str">
        <f t="shared" si="2"/>
        <v>TỐT</v>
      </c>
      <c r="K95" s="348"/>
    </row>
    <row r="96" spans="1:11" ht="18.75" customHeight="1">
      <c r="A96" s="51">
        <v>86</v>
      </c>
      <c r="B96" s="81">
        <v>1921126464</v>
      </c>
      <c r="C96" s="53" t="s">
        <v>971</v>
      </c>
      <c r="D96" s="82" t="s">
        <v>1533</v>
      </c>
      <c r="E96" s="55" t="s">
        <v>972</v>
      </c>
      <c r="F96" s="83" t="s">
        <v>907</v>
      </c>
      <c r="G96" s="57">
        <v>85</v>
      </c>
      <c r="H96" s="57">
        <v>72</v>
      </c>
      <c r="I96" s="57">
        <f t="shared" si="3"/>
        <v>78.5</v>
      </c>
      <c r="J96" s="51" t="str">
        <f t="shared" si="2"/>
        <v>KHÁ</v>
      </c>
      <c r="K96" s="348"/>
    </row>
    <row r="97" spans="1:11" ht="18.75" customHeight="1">
      <c r="A97" s="51">
        <v>87</v>
      </c>
      <c r="B97" s="81">
        <v>1921126466</v>
      </c>
      <c r="C97" s="53" t="s">
        <v>990</v>
      </c>
      <c r="D97" s="82" t="s">
        <v>1540</v>
      </c>
      <c r="E97" s="55" t="s">
        <v>839</v>
      </c>
      <c r="F97" s="83" t="s">
        <v>907</v>
      </c>
      <c r="G97" s="57">
        <v>85</v>
      </c>
      <c r="H97" s="57">
        <v>88</v>
      </c>
      <c r="I97" s="57">
        <f t="shared" si="3"/>
        <v>86.5</v>
      </c>
      <c r="J97" s="51" t="str">
        <f t="shared" si="2"/>
        <v>TỐT</v>
      </c>
      <c r="K97" s="348"/>
    </row>
    <row r="98" spans="1:11" ht="18.75" customHeight="1">
      <c r="A98" s="51">
        <v>88</v>
      </c>
      <c r="B98" s="81">
        <v>1921126484</v>
      </c>
      <c r="C98" s="53" t="s">
        <v>10</v>
      </c>
      <c r="D98" s="82" t="s">
        <v>1669</v>
      </c>
      <c r="E98" s="55" t="s">
        <v>703</v>
      </c>
      <c r="F98" s="83" t="s">
        <v>907</v>
      </c>
      <c r="G98" s="57">
        <v>85</v>
      </c>
      <c r="H98" s="57">
        <v>72</v>
      </c>
      <c r="I98" s="57">
        <f t="shared" si="3"/>
        <v>78.5</v>
      </c>
      <c r="J98" s="51" t="str">
        <f t="shared" si="2"/>
        <v>KHÁ</v>
      </c>
      <c r="K98" s="348"/>
    </row>
    <row r="99" spans="1:11" ht="18.75" customHeight="1">
      <c r="A99" s="51">
        <v>89</v>
      </c>
      <c r="B99" s="81">
        <v>1921126507</v>
      </c>
      <c r="C99" s="53" t="s">
        <v>882</v>
      </c>
      <c r="D99" s="82" t="s">
        <v>1537</v>
      </c>
      <c r="E99" s="55" t="s">
        <v>1727</v>
      </c>
      <c r="F99" s="83" t="s">
        <v>907</v>
      </c>
      <c r="G99" s="57">
        <v>85</v>
      </c>
      <c r="H99" s="57">
        <v>0</v>
      </c>
      <c r="I99" s="57">
        <f t="shared" si="3"/>
        <v>42.5</v>
      </c>
      <c r="J99" s="51" t="str">
        <f t="shared" si="2"/>
        <v>YẾU</v>
      </c>
      <c r="K99" s="348"/>
    </row>
    <row r="100" spans="1:11" ht="18.75" customHeight="1">
      <c r="A100" s="51">
        <v>90</v>
      </c>
      <c r="B100" s="81">
        <v>1921127837</v>
      </c>
      <c r="C100" s="53" t="s">
        <v>1718</v>
      </c>
      <c r="D100" s="82" t="s">
        <v>1628</v>
      </c>
      <c r="E100" s="55" t="s">
        <v>929</v>
      </c>
      <c r="F100" s="83" t="s">
        <v>907</v>
      </c>
      <c r="G100" s="57">
        <v>88</v>
      </c>
      <c r="H100" s="57">
        <v>85</v>
      </c>
      <c r="I100" s="57">
        <f t="shared" si="3"/>
        <v>86.5</v>
      </c>
      <c r="J100" s="51" t="str">
        <f t="shared" si="2"/>
        <v>TỐT</v>
      </c>
      <c r="K100" s="348"/>
    </row>
    <row r="101" spans="1:11" ht="18.75" customHeight="1">
      <c r="A101" s="51">
        <v>91</v>
      </c>
      <c r="B101" s="81">
        <v>1921128037</v>
      </c>
      <c r="C101" s="53" t="s">
        <v>943</v>
      </c>
      <c r="D101" s="82" t="s">
        <v>965</v>
      </c>
      <c r="E101" s="55" t="s">
        <v>432</v>
      </c>
      <c r="F101" s="83" t="s">
        <v>907</v>
      </c>
      <c r="G101" s="57">
        <v>0</v>
      </c>
      <c r="H101" s="57">
        <v>0</v>
      </c>
      <c r="I101" s="57">
        <f t="shared" si="3"/>
        <v>0</v>
      </c>
      <c r="J101" s="51" t="str">
        <f t="shared" si="2"/>
        <v>KÉM</v>
      </c>
      <c r="K101" s="348" t="s">
        <v>2470</v>
      </c>
    </row>
    <row r="102" spans="1:11" ht="18.75" customHeight="1">
      <c r="A102" s="51">
        <v>92</v>
      </c>
      <c r="B102" s="81">
        <v>1921146151</v>
      </c>
      <c r="C102" s="53" t="s">
        <v>963</v>
      </c>
      <c r="D102" s="82" t="s">
        <v>1635</v>
      </c>
      <c r="E102" s="55" t="s">
        <v>964</v>
      </c>
      <c r="F102" s="83" t="s">
        <v>907</v>
      </c>
      <c r="G102" s="57">
        <v>82</v>
      </c>
      <c r="H102" s="57">
        <v>0</v>
      </c>
      <c r="I102" s="57">
        <f t="shared" si="3"/>
        <v>41</v>
      </c>
      <c r="J102" s="51" t="str">
        <f t="shared" si="2"/>
        <v>YẾU</v>
      </c>
      <c r="K102" s="348" t="s">
        <v>2451</v>
      </c>
    </row>
    <row r="103" spans="1:12" ht="18.75" customHeight="1">
      <c r="A103" s="51">
        <v>93</v>
      </c>
      <c r="B103" s="81">
        <v>1921229550</v>
      </c>
      <c r="C103" s="53" t="s">
        <v>774</v>
      </c>
      <c r="D103" s="82" t="s">
        <v>1548</v>
      </c>
      <c r="E103" s="55">
        <v>34758</v>
      </c>
      <c r="F103" s="83" t="s">
        <v>907</v>
      </c>
      <c r="G103" s="57">
        <v>77</v>
      </c>
      <c r="H103" s="57">
        <v>82</v>
      </c>
      <c r="I103" s="57">
        <f t="shared" si="3"/>
        <v>79.5</v>
      </c>
      <c r="J103" s="51" t="str">
        <f t="shared" si="2"/>
        <v>KHÁ</v>
      </c>
      <c r="K103" s="348"/>
      <c r="L103" s="1" t="s">
        <v>2434</v>
      </c>
    </row>
    <row r="104" spans="1:11" ht="18.75" customHeight="1">
      <c r="A104" s="51">
        <v>94</v>
      </c>
      <c r="B104" s="81">
        <v>1921123215</v>
      </c>
      <c r="C104" s="53" t="s">
        <v>1738</v>
      </c>
      <c r="D104" s="82" t="s">
        <v>1601</v>
      </c>
      <c r="E104" s="55" t="s">
        <v>992</v>
      </c>
      <c r="F104" s="83" t="s">
        <v>908</v>
      </c>
      <c r="G104" s="57">
        <v>85</v>
      </c>
      <c r="H104" s="57">
        <v>85</v>
      </c>
      <c r="I104" s="57">
        <f t="shared" si="3"/>
        <v>85</v>
      </c>
      <c r="J104" s="51" t="str">
        <f t="shared" si="2"/>
        <v>TỐT</v>
      </c>
      <c r="K104" s="348"/>
    </row>
    <row r="105" spans="1:11" ht="18.75" customHeight="1">
      <c r="A105" s="51">
        <v>95</v>
      </c>
      <c r="B105" s="81">
        <v>1921128594</v>
      </c>
      <c r="C105" s="53" t="s">
        <v>993</v>
      </c>
      <c r="D105" s="82" t="s">
        <v>1737</v>
      </c>
      <c r="E105" s="55" t="s">
        <v>994</v>
      </c>
      <c r="F105" s="83" t="s">
        <v>908</v>
      </c>
      <c r="G105" s="57">
        <v>85</v>
      </c>
      <c r="H105" s="57">
        <v>67</v>
      </c>
      <c r="I105" s="57">
        <f t="shared" si="3"/>
        <v>76</v>
      </c>
      <c r="J105" s="51" t="str">
        <f t="shared" si="2"/>
        <v>KHÁ</v>
      </c>
      <c r="K105" s="348"/>
    </row>
    <row r="106" spans="1:11" ht="18.75" customHeight="1">
      <c r="A106" s="51">
        <v>96</v>
      </c>
      <c r="B106" s="81">
        <v>1921123193</v>
      </c>
      <c r="C106" s="53" t="s">
        <v>988</v>
      </c>
      <c r="D106" s="82" t="s">
        <v>995</v>
      </c>
      <c r="E106" s="55" t="s">
        <v>996</v>
      </c>
      <c r="F106" s="83" t="s">
        <v>908</v>
      </c>
      <c r="G106" s="57">
        <v>70</v>
      </c>
      <c r="H106" s="57">
        <v>67</v>
      </c>
      <c r="I106" s="57">
        <f t="shared" si="3"/>
        <v>68.5</v>
      </c>
      <c r="J106" s="51" t="str">
        <f t="shared" si="2"/>
        <v>TB KHÁ</v>
      </c>
      <c r="K106" s="348"/>
    </row>
    <row r="107" spans="1:11" ht="18.75" customHeight="1">
      <c r="A107" s="51">
        <v>97</v>
      </c>
      <c r="B107" s="81">
        <v>1921126448</v>
      </c>
      <c r="C107" s="53" t="s">
        <v>997</v>
      </c>
      <c r="D107" s="82" t="s">
        <v>1598</v>
      </c>
      <c r="E107" s="55" t="s">
        <v>998</v>
      </c>
      <c r="F107" s="83" t="s">
        <v>908</v>
      </c>
      <c r="G107" s="57">
        <v>95</v>
      </c>
      <c r="H107" s="57">
        <v>95</v>
      </c>
      <c r="I107" s="57">
        <f t="shared" si="3"/>
        <v>95</v>
      </c>
      <c r="J107" s="51" t="str">
        <f t="shared" si="2"/>
        <v>X SẮC</v>
      </c>
      <c r="K107" s="348"/>
    </row>
    <row r="108" spans="1:11" ht="18.75" customHeight="1">
      <c r="A108" s="51">
        <v>98</v>
      </c>
      <c r="B108" s="81">
        <v>1821126285</v>
      </c>
      <c r="C108" s="53" t="s">
        <v>1026</v>
      </c>
      <c r="D108" s="82" t="s">
        <v>1534</v>
      </c>
      <c r="E108" s="55">
        <v>34639</v>
      </c>
      <c r="F108" s="83" t="s">
        <v>908</v>
      </c>
      <c r="G108" s="57">
        <v>0</v>
      </c>
      <c r="H108" s="57">
        <v>0</v>
      </c>
      <c r="I108" s="57">
        <f t="shared" si="3"/>
        <v>0</v>
      </c>
      <c r="J108" s="51" t="str">
        <f t="shared" si="2"/>
        <v>KÉM</v>
      </c>
      <c r="K108" s="348" t="s">
        <v>2451</v>
      </c>
    </row>
    <row r="109" spans="1:11" ht="18.75" customHeight="1">
      <c r="A109" s="51">
        <v>99</v>
      </c>
      <c r="B109" s="81">
        <v>1921126478</v>
      </c>
      <c r="C109" s="53" t="s">
        <v>999</v>
      </c>
      <c r="D109" s="82" t="s">
        <v>1000</v>
      </c>
      <c r="E109" s="55" t="s">
        <v>1001</v>
      </c>
      <c r="F109" s="83" t="s">
        <v>908</v>
      </c>
      <c r="G109" s="57">
        <v>85</v>
      </c>
      <c r="H109" s="57">
        <v>85</v>
      </c>
      <c r="I109" s="57">
        <f t="shared" si="3"/>
        <v>85</v>
      </c>
      <c r="J109" s="51" t="str">
        <f t="shared" si="2"/>
        <v>TỐT</v>
      </c>
      <c r="K109" s="348"/>
    </row>
    <row r="110" spans="1:11" ht="18.75" customHeight="1">
      <c r="A110" s="51">
        <v>100</v>
      </c>
      <c r="B110" s="81">
        <v>1921123178</v>
      </c>
      <c r="C110" s="53" t="s">
        <v>1002</v>
      </c>
      <c r="D110" s="82" t="s">
        <v>1579</v>
      </c>
      <c r="E110" s="55" t="s">
        <v>766</v>
      </c>
      <c r="F110" s="83" t="s">
        <v>908</v>
      </c>
      <c r="G110" s="57">
        <v>74</v>
      </c>
      <c r="H110" s="57">
        <v>72</v>
      </c>
      <c r="I110" s="57">
        <f t="shared" si="3"/>
        <v>73</v>
      </c>
      <c r="J110" s="51" t="str">
        <f t="shared" si="2"/>
        <v>KHÁ</v>
      </c>
      <c r="K110" s="348"/>
    </row>
    <row r="111" spans="1:11" ht="18.75" customHeight="1">
      <c r="A111" s="51">
        <v>101</v>
      </c>
      <c r="B111" s="81">
        <v>1921126496</v>
      </c>
      <c r="C111" s="53" t="s">
        <v>1003</v>
      </c>
      <c r="D111" s="82" t="s">
        <v>1877</v>
      </c>
      <c r="E111" s="55" t="s">
        <v>1004</v>
      </c>
      <c r="F111" s="83" t="s">
        <v>908</v>
      </c>
      <c r="G111" s="57">
        <v>82</v>
      </c>
      <c r="H111" s="57">
        <v>87</v>
      </c>
      <c r="I111" s="57">
        <f t="shared" si="3"/>
        <v>84.5</v>
      </c>
      <c r="J111" s="51" t="str">
        <f t="shared" si="2"/>
        <v>TỐT</v>
      </c>
      <c r="K111" s="348"/>
    </row>
    <row r="112" spans="1:11" ht="18.75" customHeight="1">
      <c r="A112" s="51">
        <v>102</v>
      </c>
      <c r="B112" s="81">
        <v>1921126425</v>
      </c>
      <c r="C112" s="53" t="s">
        <v>1784</v>
      </c>
      <c r="D112" s="82" t="s">
        <v>1723</v>
      </c>
      <c r="E112" s="55" t="s">
        <v>509</v>
      </c>
      <c r="F112" s="83" t="s">
        <v>908</v>
      </c>
      <c r="G112" s="57">
        <v>79</v>
      </c>
      <c r="H112" s="57">
        <v>0</v>
      </c>
      <c r="I112" s="57">
        <f t="shared" si="3"/>
        <v>39.5</v>
      </c>
      <c r="J112" s="51" t="str">
        <f t="shared" si="2"/>
        <v>YẾU</v>
      </c>
      <c r="K112" s="348" t="s">
        <v>2451</v>
      </c>
    </row>
    <row r="113" spans="1:11" ht="18.75" customHeight="1">
      <c r="A113" s="51">
        <v>103</v>
      </c>
      <c r="B113" s="81">
        <v>1921126450</v>
      </c>
      <c r="C113" s="53" t="s">
        <v>1005</v>
      </c>
      <c r="D113" s="82" t="s">
        <v>1723</v>
      </c>
      <c r="E113" s="55" t="s">
        <v>880</v>
      </c>
      <c r="F113" s="83" t="s">
        <v>908</v>
      </c>
      <c r="G113" s="57">
        <v>85</v>
      </c>
      <c r="H113" s="57">
        <v>82</v>
      </c>
      <c r="I113" s="57">
        <f t="shared" si="3"/>
        <v>83.5</v>
      </c>
      <c r="J113" s="51" t="str">
        <f t="shared" si="2"/>
        <v>TỐT</v>
      </c>
      <c r="K113" s="348"/>
    </row>
    <row r="114" spans="1:11" ht="18.75" customHeight="1">
      <c r="A114" s="51">
        <v>104</v>
      </c>
      <c r="B114" s="81">
        <v>1921113137</v>
      </c>
      <c r="C114" s="53" t="s">
        <v>1523</v>
      </c>
      <c r="D114" s="82" t="s">
        <v>1006</v>
      </c>
      <c r="E114" s="55" t="s">
        <v>920</v>
      </c>
      <c r="F114" s="83" t="s">
        <v>908</v>
      </c>
      <c r="G114" s="57">
        <v>82</v>
      </c>
      <c r="H114" s="57">
        <v>82</v>
      </c>
      <c r="I114" s="57">
        <f t="shared" si="3"/>
        <v>82</v>
      </c>
      <c r="J114" s="51" t="str">
        <f t="shared" si="2"/>
        <v>TỐT</v>
      </c>
      <c r="K114" s="348"/>
    </row>
    <row r="115" spans="1:11" ht="18.75" customHeight="1">
      <c r="A115" s="51">
        <v>105</v>
      </c>
      <c r="B115" s="81">
        <v>1921644921</v>
      </c>
      <c r="C115" s="53" t="s">
        <v>1007</v>
      </c>
      <c r="D115" s="82" t="s">
        <v>1530</v>
      </c>
      <c r="E115" s="55" t="s">
        <v>1008</v>
      </c>
      <c r="F115" s="83" t="s">
        <v>908</v>
      </c>
      <c r="G115" s="57">
        <v>95</v>
      </c>
      <c r="H115" s="57">
        <v>98</v>
      </c>
      <c r="I115" s="57">
        <f t="shared" si="3"/>
        <v>96.5</v>
      </c>
      <c r="J115" s="51" t="str">
        <f t="shared" si="2"/>
        <v>X SẮC</v>
      </c>
      <c r="K115" s="348"/>
    </row>
    <row r="116" spans="1:11" ht="18.75" customHeight="1">
      <c r="A116" s="51">
        <v>106</v>
      </c>
      <c r="B116" s="81">
        <v>1921126482</v>
      </c>
      <c r="C116" s="53" t="s">
        <v>1010</v>
      </c>
      <c r="D116" s="82" t="s">
        <v>1549</v>
      </c>
      <c r="E116" s="55" t="s">
        <v>411</v>
      </c>
      <c r="F116" s="83" t="s">
        <v>908</v>
      </c>
      <c r="G116" s="57">
        <v>82</v>
      </c>
      <c r="H116" s="57">
        <v>82</v>
      </c>
      <c r="I116" s="57">
        <f t="shared" si="3"/>
        <v>82</v>
      </c>
      <c r="J116" s="51" t="str">
        <f t="shared" si="2"/>
        <v>TỐT</v>
      </c>
      <c r="K116" s="348"/>
    </row>
    <row r="117" spans="1:11" ht="18.75" customHeight="1">
      <c r="A117" s="51">
        <v>107</v>
      </c>
      <c r="B117" s="81">
        <v>1921433925</v>
      </c>
      <c r="C117" s="53" t="s">
        <v>1720</v>
      </c>
      <c r="D117" s="82" t="s">
        <v>1549</v>
      </c>
      <c r="E117" s="55" t="s">
        <v>1011</v>
      </c>
      <c r="F117" s="83" t="s">
        <v>908</v>
      </c>
      <c r="G117" s="57">
        <v>90</v>
      </c>
      <c r="H117" s="57">
        <v>82</v>
      </c>
      <c r="I117" s="57">
        <f t="shared" si="3"/>
        <v>86</v>
      </c>
      <c r="J117" s="51" t="str">
        <f t="shared" si="2"/>
        <v>TỐT</v>
      </c>
      <c r="K117" s="348"/>
    </row>
    <row r="118" spans="1:11" ht="18.75" customHeight="1">
      <c r="A118" s="51">
        <v>108</v>
      </c>
      <c r="B118" s="81">
        <v>1921128897</v>
      </c>
      <c r="C118" s="53" t="s">
        <v>1528</v>
      </c>
      <c r="D118" s="82" t="s">
        <v>1698</v>
      </c>
      <c r="E118" s="55" t="s">
        <v>526</v>
      </c>
      <c r="F118" s="83" t="s">
        <v>908</v>
      </c>
      <c r="G118" s="57">
        <v>100</v>
      </c>
      <c r="H118" s="57">
        <v>100</v>
      </c>
      <c r="I118" s="57">
        <f t="shared" si="3"/>
        <v>100</v>
      </c>
      <c r="J118" s="51" t="str">
        <f t="shared" si="2"/>
        <v>X SẮC</v>
      </c>
      <c r="K118" s="348"/>
    </row>
    <row r="119" spans="1:11" ht="18.75" customHeight="1">
      <c r="A119" s="51">
        <v>109</v>
      </c>
      <c r="B119" s="81">
        <v>1921126477</v>
      </c>
      <c r="C119" s="53" t="s">
        <v>988</v>
      </c>
      <c r="D119" s="82" t="s">
        <v>1012</v>
      </c>
      <c r="E119" s="55" t="s">
        <v>828</v>
      </c>
      <c r="F119" s="83" t="s">
        <v>908</v>
      </c>
      <c r="G119" s="57">
        <v>100</v>
      </c>
      <c r="H119" s="57">
        <v>100</v>
      </c>
      <c r="I119" s="57">
        <f t="shared" si="3"/>
        <v>100</v>
      </c>
      <c r="J119" s="51" t="str">
        <f t="shared" si="2"/>
        <v>X SẮC</v>
      </c>
      <c r="K119" s="348"/>
    </row>
    <row r="120" spans="1:11" ht="18.75" customHeight="1">
      <c r="A120" s="51">
        <v>110</v>
      </c>
      <c r="B120" s="81">
        <v>1921126489</v>
      </c>
      <c r="C120" s="53" t="s">
        <v>1015</v>
      </c>
      <c r="D120" s="82" t="s">
        <v>1637</v>
      </c>
      <c r="E120" s="55" t="s">
        <v>81</v>
      </c>
      <c r="F120" s="83" t="s">
        <v>908</v>
      </c>
      <c r="G120" s="57">
        <v>95</v>
      </c>
      <c r="H120" s="57">
        <v>88</v>
      </c>
      <c r="I120" s="57">
        <f t="shared" si="3"/>
        <v>91.5</v>
      </c>
      <c r="J120" s="51" t="str">
        <f t="shared" si="2"/>
        <v>X SẮC</v>
      </c>
      <c r="K120" s="348"/>
    </row>
    <row r="121" spans="1:11" ht="18.75" customHeight="1">
      <c r="A121" s="51">
        <v>111</v>
      </c>
      <c r="B121" s="81">
        <v>1921126495</v>
      </c>
      <c r="C121" s="53" t="s">
        <v>1913</v>
      </c>
      <c r="D121" s="82" t="s">
        <v>1637</v>
      </c>
      <c r="E121" s="55" t="s">
        <v>1016</v>
      </c>
      <c r="F121" s="83" t="s">
        <v>908</v>
      </c>
      <c r="G121" s="57">
        <v>85</v>
      </c>
      <c r="H121" s="57">
        <v>85</v>
      </c>
      <c r="I121" s="57">
        <f t="shared" si="3"/>
        <v>85</v>
      </c>
      <c r="J121" s="51" t="str">
        <f t="shared" si="2"/>
        <v>TỐT</v>
      </c>
      <c r="K121" s="348"/>
    </row>
    <row r="122" spans="1:11" ht="18.75" customHeight="1">
      <c r="A122" s="51">
        <v>112</v>
      </c>
      <c r="B122" s="81">
        <v>1921128564</v>
      </c>
      <c r="C122" s="53" t="s">
        <v>1638</v>
      </c>
      <c r="D122" s="82" t="s">
        <v>1641</v>
      </c>
      <c r="E122" s="55" t="s">
        <v>1017</v>
      </c>
      <c r="F122" s="83" t="s">
        <v>908</v>
      </c>
      <c r="G122" s="57">
        <v>80</v>
      </c>
      <c r="H122" s="57">
        <v>82</v>
      </c>
      <c r="I122" s="57">
        <f t="shared" si="3"/>
        <v>81</v>
      </c>
      <c r="J122" s="51" t="str">
        <f t="shared" si="2"/>
        <v>TỐT</v>
      </c>
      <c r="K122" s="348"/>
    </row>
    <row r="123" spans="1:11" ht="18.75" customHeight="1">
      <c r="A123" s="51">
        <v>113</v>
      </c>
      <c r="B123" s="81">
        <v>1921126427</v>
      </c>
      <c r="C123" s="53" t="s">
        <v>1018</v>
      </c>
      <c r="D123" s="82" t="s">
        <v>1551</v>
      </c>
      <c r="E123" s="55" t="s">
        <v>541</v>
      </c>
      <c r="F123" s="83" t="s">
        <v>908</v>
      </c>
      <c r="G123" s="57">
        <v>82</v>
      </c>
      <c r="H123" s="57">
        <v>82</v>
      </c>
      <c r="I123" s="57">
        <f t="shared" si="3"/>
        <v>82</v>
      </c>
      <c r="J123" s="51" t="str">
        <f t="shared" si="2"/>
        <v>TỐT</v>
      </c>
      <c r="K123" s="348"/>
    </row>
    <row r="124" spans="1:11" ht="18.75" customHeight="1">
      <c r="A124" s="51">
        <v>114</v>
      </c>
      <c r="B124" s="81">
        <v>1921126436</v>
      </c>
      <c r="C124" s="53" t="s">
        <v>1020</v>
      </c>
      <c r="D124" s="82" t="s">
        <v>1559</v>
      </c>
      <c r="E124" s="55" t="s">
        <v>1021</v>
      </c>
      <c r="F124" s="83" t="s">
        <v>908</v>
      </c>
      <c r="G124" s="57">
        <v>87</v>
      </c>
      <c r="H124" s="57">
        <v>90</v>
      </c>
      <c r="I124" s="57">
        <f t="shared" si="3"/>
        <v>88.5</v>
      </c>
      <c r="J124" s="51" t="str">
        <f t="shared" si="2"/>
        <v>TỐT</v>
      </c>
      <c r="K124" s="348"/>
    </row>
    <row r="125" spans="1:11" ht="18.75" customHeight="1">
      <c r="A125" s="51">
        <v>115</v>
      </c>
      <c r="B125" s="81">
        <v>1921128560</v>
      </c>
      <c r="C125" s="53" t="s">
        <v>1019</v>
      </c>
      <c r="D125" s="82" t="s">
        <v>1559</v>
      </c>
      <c r="E125" s="55" t="s">
        <v>808</v>
      </c>
      <c r="F125" s="83" t="s">
        <v>908</v>
      </c>
      <c r="G125" s="57">
        <v>85</v>
      </c>
      <c r="H125" s="57">
        <v>82</v>
      </c>
      <c r="I125" s="57">
        <f t="shared" si="3"/>
        <v>83.5</v>
      </c>
      <c r="J125" s="51" t="str">
        <f t="shared" si="2"/>
        <v>TỐT</v>
      </c>
      <c r="K125" s="348"/>
    </row>
    <row r="126" spans="1:11" ht="18.75" customHeight="1">
      <c r="A126" s="51">
        <v>116</v>
      </c>
      <c r="B126" s="81">
        <v>1921128963</v>
      </c>
      <c r="C126" s="53" t="s">
        <v>1022</v>
      </c>
      <c r="D126" s="82" t="s">
        <v>1554</v>
      </c>
      <c r="E126" s="55" t="s">
        <v>1023</v>
      </c>
      <c r="F126" s="83" t="s">
        <v>908</v>
      </c>
      <c r="G126" s="57">
        <v>85</v>
      </c>
      <c r="H126" s="57">
        <v>67</v>
      </c>
      <c r="I126" s="57">
        <f t="shared" si="3"/>
        <v>76</v>
      </c>
      <c r="J126" s="51" t="str">
        <f t="shared" si="2"/>
        <v>KHÁ</v>
      </c>
      <c r="K126" s="348"/>
    </row>
    <row r="127" spans="1:11" ht="18.75" customHeight="1">
      <c r="A127" s="58">
        <v>117</v>
      </c>
      <c r="B127" s="86">
        <v>1920517884</v>
      </c>
      <c r="C127" s="60" t="s">
        <v>1942</v>
      </c>
      <c r="D127" s="87" t="s">
        <v>1601</v>
      </c>
      <c r="E127" s="62">
        <v>34957</v>
      </c>
      <c r="F127" s="88" t="s">
        <v>908</v>
      </c>
      <c r="G127" s="64">
        <v>85</v>
      </c>
      <c r="H127" s="64">
        <v>85</v>
      </c>
      <c r="I127" s="64">
        <f t="shared" si="3"/>
        <v>85</v>
      </c>
      <c r="J127" s="58" t="str">
        <f t="shared" si="2"/>
        <v>TỐT</v>
      </c>
      <c r="K127" s="358"/>
    </row>
    <row r="129" spans="1:12" ht="11.25" customHeight="1">
      <c r="A129" s="36"/>
      <c r="B129" s="37"/>
      <c r="C129" s="37"/>
      <c r="D129" s="37"/>
      <c r="E129" s="37"/>
      <c r="F129" s="37"/>
      <c r="G129" s="38"/>
      <c r="H129" s="38"/>
      <c r="I129" s="38"/>
      <c r="J129" s="36"/>
      <c r="K129" s="38"/>
      <c r="L129" s="38"/>
    </row>
    <row r="130" spans="1:11" ht="16.5">
      <c r="A130" s="36"/>
      <c r="B130" s="36"/>
      <c r="C130" s="38"/>
      <c r="D130" s="38"/>
      <c r="E130" s="38"/>
      <c r="F130" s="38"/>
      <c r="H130" s="329" t="s">
        <v>2448</v>
      </c>
      <c r="I130" s="330"/>
      <c r="J130" s="331"/>
      <c r="K130" s="255"/>
    </row>
    <row r="131" spans="1:10" ht="16.5">
      <c r="A131" s="36"/>
      <c r="B131" s="36"/>
      <c r="C131" s="38"/>
      <c r="D131" s="38"/>
      <c r="E131" s="38"/>
      <c r="F131" s="38"/>
      <c r="H131" s="35" t="s">
        <v>738</v>
      </c>
      <c r="I131" s="75" t="s">
        <v>739</v>
      </c>
      <c r="J131" s="75" t="s">
        <v>1500</v>
      </c>
    </row>
    <row r="132" spans="1:10" ht="21" customHeight="1">
      <c r="A132" s="36"/>
      <c r="B132" s="70" t="s">
        <v>751</v>
      </c>
      <c r="C132" s="38"/>
      <c r="D132" s="38"/>
      <c r="E132" s="38"/>
      <c r="F132" s="38"/>
      <c r="H132" s="77" t="s">
        <v>172</v>
      </c>
      <c r="I132" s="75">
        <f aca="true" t="shared" si="4" ref="I132:I138">COUNTIF($J$11:$J$127,H132)</f>
        <v>22</v>
      </c>
      <c r="J132" s="74">
        <f aca="true" t="shared" si="5" ref="J132:J139">I132/$I$139</f>
        <v>0.18803418803418803</v>
      </c>
    </row>
    <row r="133" spans="1:10" ht="15.75" customHeight="1">
      <c r="A133" s="36"/>
      <c r="B133" s="36"/>
      <c r="C133" s="38"/>
      <c r="D133" s="38"/>
      <c r="E133" s="38"/>
      <c r="F133" s="38"/>
      <c r="H133" s="77" t="s">
        <v>173</v>
      </c>
      <c r="I133" s="75">
        <f t="shared" si="4"/>
        <v>63</v>
      </c>
      <c r="J133" s="74">
        <f t="shared" si="5"/>
        <v>0.5384615384615384</v>
      </c>
    </row>
    <row r="134" spans="1:10" ht="15.75" customHeight="1">
      <c r="A134" s="36"/>
      <c r="B134" s="36"/>
      <c r="C134" s="38"/>
      <c r="D134" s="38"/>
      <c r="E134" s="38"/>
      <c r="F134" s="38"/>
      <c r="H134" s="77" t="s">
        <v>740</v>
      </c>
      <c r="I134" s="75">
        <f t="shared" si="4"/>
        <v>12</v>
      </c>
      <c r="J134" s="74">
        <f t="shared" si="5"/>
        <v>0.10256410256410256</v>
      </c>
    </row>
    <row r="135" spans="1:10" ht="15.75" customHeight="1">
      <c r="A135" s="36"/>
      <c r="B135" s="36"/>
      <c r="C135" s="38"/>
      <c r="D135" s="38"/>
      <c r="E135" s="38"/>
      <c r="F135" s="38"/>
      <c r="H135" s="77" t="s">
        <v>741</v>
      </c>
      <c r="I135" s="75">
        <f t="shared" si="4"/>
        <v>1</v>
      </c>
      <c r="J135" s="74">
        <f t="shared" si="5"/>
        <v>0.008547008547008548</v>
      </c>
    </row>
    <row r="136" spans="1:10" ht="15.75" customHeight="1">
      <c r="A136" s="36"/>
      <c r="B136" s="36"/>
      <c r="C136" s="38"/>
      <c r="D136" s="38"/>
      <c r="E136" s="38"/>
      <c r="F136" s="38"/>
      <c r="H136" s="77" t="s">
        <v>742</v>
      </c>
      <c r="I136" s="75">
        <f t="shared" si="4"/>
        <v>1</v>
      </c>
      <c r="J136" s="74">
        <f t="shared" si="5"/>
        <v>0.008547008547008548</v>
      </c>
    </row>
    <row r="137" spans="1:10" ht="15.75" customHeight="1">
      <c r="A137" s="36"/>
      <c r="B137" s="36"/>
      <c r="C137" s="38"/>
      <c r="D137" s="38"/>
      <c r="E137" s="38"/>
      <c r="F137" s="38"/>
      <c r="H137" s="77" t="s">
        <v>1939</v>
      </c>
      <c r="I137" s="75">
        <f t="shared" si="4"/>
        <v>9</v>
      </c>
      <c r="J137" s="74">
        <f t="shared" si="5"/>
        <v>0.07692307692307693</v>
      </c>
    </row>
    <row r="138" spans="1:10" ht="21" customHeight="1">
      <c r="A138" s="36"/>
      <c r="B138" s="70" t="s">
        <v>745</v>
      </c>
      <c r="C138" s="38"/>
      <c r="D138" s="38"/>
      <c r="E138" s="38"/>
      <c r="F138" s="38"/>
      <c r="H138" s="77" t="s">
        <v>743</v>
      </c>
      <c r="I138" s="75">
        <f t="shared" si="4"/>
        <v>9</v>
      </c>
      <c r="J138" s="74">
        <f t="shared" si="5"/>
        <v>0.07692307692307693</v>
      </c>
    </row>
    <row r="139" spans="1:10" ht="15.75" customHeight="1">
      <c r="A139" s="36"/>
      <c r="B139" s="36"/>
      <c r="C139" s="38"/>
      <c r="D139" s="38"/>
      <c r="E139" s="38"/>
      <c r="F139" s="38"/>
      <c r="H139" s="77" t="s">
        <v>744</v>
      </c>
      <c r="I139" s="75">
        <f>SUM(I132:I138)</f>
        <v>117</v>
      </c>
      <c r="J139" s="74">
        <f t="shared" si="5"/>
        <v>1</v>
      </c>
    </row>
    <row r="140" spans="2:12" s="3" customFormat="1" ht="16.5">
      <c r="B140" s="1"/>
      <c r="F140" s="40"/>
      <c r="G140" s="40"/>
      <c r="H140" s="40"/>
      <c r="I140" s="40"/>
      <c r="J140" s="20"/>
      <c r="K140" s="40"/>
      <c r="L140" s="40"/>
    </row>
    <row r="141" spans="6:13" s="65" customFormat="1" ht="21" customHeight="1">
      <c r="F141" s="326" t="str">
        <f ca="1">"Đà Nẵng, ngày"&amp;" "&amp;DAY(TODAY())&amp;" "&amp;"tháng"&amp;" "&amp;MONTH(TODAY())&amp;" "&amp;"năm"&amp;" "&amp;YEAR(TODAY())</f>
        <v>Đà Nẵng, ngày 21 tháng 8 năm 2015</v>
      </c>
      <c r="G141" s="326"/>
      <c r="H141" s="326"/>
      <c r="I141" s="326"/>
      <c r="J141" s="326"/>
      <c r="K141" s="326"/>
      <c r="L141" s="106"/>
      <c r="M141" s="106"/>
    </row>
    <row r="142" spans="1:12" s="68" customFormat="1" ht="21" customHeight="1">
      <c r="A142" s="66" t="s">
        <v>1995</v>
      </c>
      <c r="B142" s="66"/>
      <c r="C142" s="66"/>
      <c r="D142" s="66"/>
      <c r="E142" s="66"/>
      <c r="F142" s="66"/>
      <c r="G142" s="66"/>
      <c r="H142" s="66"/>
      <c r="I142" s="66"/>
      <c r="J142" s="245"/>
      <c r="K142" s="67"/>
      <c r="L142" s="67"/>
    </row>
    <row r="145" spans="1:12" ht="16.5">
      <c r="A145" s="69"/>
      <c r="B145" s="69"/>
      <c r="C145" s="69"/>
      <c r="K145" s="39"/>
      <c r="L145" s="39"/>
    </row>
    <row r="147" ht="16.5">
      <c r="A147" s="3" t="s">
        <v>1982</v>
      </c>
    </row>
    <row r="152" spans="1:12" ht="18.75" customHeight="1">
      <c r="A152" s="51">
        <v>15</v>
      </c>
      <c r="B152" s="81">
        <v>1921126483</v>
      </c>
      <c r="C152" s="53" t="s">
        <v>941</v>
      </c>
      <c r="D152" s="82" t="s">
        <v>1540</v>
      </c>
      <c r="E152" s="55" t="s">
        <v>942</v>
      </c>
      <c r="F152" s="83" t="s">
        <v>906</v>
      </c>
      <c r="G152" s="57">
        <v>0</v>
      </c>
      <c r="H152" s="57">
        <v>0</v>
      </c>
      <c r="I152" s="57"/>
      <c r="J152" s="51" t="str">
        <f>IF(G152&gt;=90,"X SẮC",IF(G152&gt;=80,"TỐT",IF(G152&gt;=70,"KHÁ",IF(G152&gt;=60,"TB KHÁ",IF(G152&gt;=50,"T. BÌNH",IF(G152&gt;=30,"YẾU","KÉM"))))))</f>
        <v>KÉM</v>
      </c>
      <c r="K152" s="76" t="s">
        <v>2470</v>
      </c>
      <c r="L152" s="1" t="s">
        <v>2472</v>
      </c>
    </row>
    <row r="153" spans="1:12" ht="18.75" customHeight="1">
      <c r="A153" s="51">
        <v>19</v>
      </c>
      <c r="B153" s="81">
        <v>1921128705</v>
      </c>
      <c r="C153" s="53" t="s">
        <v>879</v>
      </c>
      <c r="D153" s="82" t="s">
        <v>1694</v>
      </c>
      <c r="E153" s="55" t="s">
        <v>880</v>
      </c>
      <c r="F153" s="83" t="s">
        <v>905</v>
      </c>
      <c r="G153" s="57">
        <v>76</v>
      </c>
      <c r="H153" s="48">
        <v>0</v>
      </c>
      <c r="I153" s="57"/>
      <c r="J153" s="51" t="str">
        <f>IF(G153&gt;=90,"X SẮC",IF(G153&gt;=80,"TỐT",IF(G153&gt;=70,"KHÁ",IF(G153&gt;=60,"TB KHÁ",IF(G153&gt;=50,"T. BÌNH",IF(G153&gt;=30,"YẾU","KÉM"))))))</f>
        <v>KHÁ</v>
      </c>
      <c r="K153" s="76"/>
      <c r="L153" s="1" t="s">
        <v>2532</v>
      </c>
    </row>
  </sheetData>
  <sheetProtection/>
  <mergeCells count="17">
    <mergeCell ref="A8:K8"/>
    <mergeCell ref="L8:M8"/>
    <mergeCell ref="A9:K9"/>
    <mergeCell ref="L9:M9"/>
    <mergeCell ref="F141:K141"/>
    <mergeCell ref="C10:D10"/>
    <mergeCell ref="H130:J130"/>
    <mergeCell ref="L6:M6"/>
    <mergeCell ref="A5:K5"/>
    <mergeCell ref="A6:K6"/>
    <mergeCell ref="A7:K7"/>
    <mergeCell ref="A2:D2"/>
    <mergeCell ref="A3:D3"/>
    <mergeCell ref="E2:K2"/>
    <mergeCell ref="E3:K3"/>
    <mergeCell ref="L3:M3"/>
    <mergeCell ref="L7:M7"/>
  </mergeCells>
  <conditionalFormatting sqref="G152:I153 G11:I127">
    <cfRule type="cellIs" priority="17" dxfId="0" operator="equal" stopIfTrue="1">
      <formula>0</formula>
    </cfRule>
  </conditionalFormatting>
  <printOptions/>
  <pageMargins left="0.47" right="0.15748031496062992" top="0.31496062992125984" bottom="0.2362204724409449" header="0.2362204724409449" footer="0.2362204724409449"/>
  <pageSetup horizontalDpi="600" verticalDpi="600" orientation="portrait" paperSize="9" r:id="rId4"/>
  <rowBreaks count="1" manualBreakCount="1">
    <brk id="150" max="255" man="1"/>
  </rowBreaks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67"/>
  <sheetViews>
    <sheetView zoomScale="89" zoomScaleNormal="89" zoomScalePageLayoutView="0" workbookViewId="0" topLeftCell="A46">
      <selection activeCell="I58" sqref="I58"/>
    </sheetView>
  </sheetViews>
  <sheetFormatPr defaultColWidth="9.140625" defaultRowHeight="12.75"/>
  <cols>
    <col min="1" max="1" width="4.57421875" style="1" customWidth="1"/>
    <col min="2" max="2" width="10.421875" style="1" customWidth="1"/>
    <col min="3" max="3" width="14.140625" style="1" customWidth="1"/>
    <col min="4" max="4" width="7.8515625" style="1" customWidth="1"/>
    <col min="5" max="5" width="9.7109375" style="1" customWidth="1"/>
    <col min="6" max="6" width="13.140625" style="1" customWidth="1"/>
    <col min="7" max="9" width="7.57421875" style="1" customWidth="1"/>
    <col min="10" max="10" width="7.57421875" style="241" customWidth="1"/>
    <col min="11" max="11" width="7.57421875" style="1" customWidth="1"/>
    <col min="12" max="12" width="9.140625" style="1" customWidth="1"/>
    <col min="13" max="16384" width="9.140625" style="1" customWidth="1"/>
  </cols>
  <sheetData>
    <row r="1" spans="7:12" ht="9" customHeight="1">
      <c r="G1" s="105"/>
      <c r="H1" s="105"/>
      <c r="I1" s="105"/>
      <c r="J1" s="244"/>
      <c r="K1" s="105"/>
      <c r="L1" s="105"/>
    </row>
    <row r="2" spans="1:12" ht="19.5" customHeight="1">
      <c r="A2" s="322" t="s">
        <v>732</v>
      </c>
      <c r="B2" s="322"/>
      <c r="C2" s="322"/>
      <c r="D2" s="322"/>
      <c r="E2" s="321" t="s">
        <v>733</v>
      </c>
      <c r="F2" s="321"/>
      <c r="G2" s="321"/>
      <c r="H2" s="321"/>
      <c r="I2" s="321"/>
      <c r="J2" s="321"/>
      <c r="K2" s="321"/>
      <c r="L2" s="39"/>
    </row>
    <row r="3" spans="1:12" ht="16.5">
      <c r="A3" s="321" t="s">
        <v>734</v>
      </c>
      <c r="B3" s="321"/>
      <c r="C3" s="321"/>
      <c r="D3" s="321"/>
      <c r="E3" s="321" t="s">
        <v>731</v>
      </c>
      <c r="F3" s="321"/>
      <c r="G3" s="321"/>
      <c r="H3" s="321"/>
      <c r="I3" s="321"/>
      <c r="J3" s="321"/>
      <c r="K3" s="321"/>
      <c r="L3" s="240"/>
    </row>
    <row r="4" spans="7:12" ht="16.5">
      <c r="G4" s="105"/>
      <c r="H4" s="105"/>
      <c r="I4" s="105"/>
      <c r="J4" s="244"/>
      <c r="K4" s="105"/>
      <c r="L4" s="105"/>
    </row>
    <row r="5" spans="1:12" ht="16.5">
      <c r="A5" s="321" t="s">
        <v>750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9"/>
    </row>
    <row r="6" spans="1:19" ht="16.5">
      <c r="A6" s="321" t="s">
        <v>2446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9"/>
      <c r="P6" s="39"/>
      <c r="Q6" s="39"/>
      <c r="R6" s="39"/>
      <c r="S6" s="39"/>
    </row>
    <row r="7" spans="1:12" ht="16.5">
      <c r="A7" s="321" t="s">
        <v>1955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240"/>
    </row>
    <row r="8" spans="1:12" ht="17.25" customHeight="1">
      <c r="A8" s="321" t="s">
        <v>1956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240"/>
    </row>
    <row r="9" spans="1:12" s="2" customFormat="1" ht="17.25" customHeight="1">
      <c r="A9" s="321" t="s">
        <v>749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240"/>
    </row>
    <row r="10" spans="1:11" s="3" customFormat="1" ht="50.25" customHeight="1">
      <c r="A10" s="102" t="s">
        <v>729</v>
      </c>
      <c r="B10" s="102" t="s">
        <v>736</v>
      </c>
      <c r="C10" s="320" t="s">
        <v>735</v>
      </c>
      <c r="D10" s="320"/>
      <c r="E10" s="103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2449</v>
      </c>
      <c r="K10" s="103" t="s">
        <v>737</v>
      </c>
    </row>
    <row r="11" spans="1:11" ht="22.5" customHeight="1">
      <c r="A11" s="42">
        <v>1</v>
      </c>
      <c r="B11" s="78">
        <v>1921116415</v>
      </c>
      <c r="C11" s="353" t="s">
        <v>1752</v>
      </c>
      <c r="D11" s="79" t="s">
        <v>1649</v>
      </c>
      <c r="E11" s="46" t="s">
        <v>801</v>
      </c>
      <c r="F11" s="80" t="s">
        <v>850</v>
      </c>
      <c r="G11" s="48">
        <v>85</v>
      </c>
      <c r="H11" s="48">
        <v>97</v>
      </c>
      <c r="I11" s="48">
        <f>(G11+H11)/2</f>
        <v>91</v>
      </c>
      <c r="J11" s="42" t="str">
        <f aca="true" t="shared" si="0" ref="J11:J41">IF(I11&gt;=90,"X SẮC",IF(I11&gt;=80,"TỐT",IF(I11&gt;=70,"KHÁ",IF(I11&gt;=60,"TB KHÁ",IF(I11&gt;=50,"T. BÌNH",IF(I11&gt;=30,"YẾU","KÉM"))))))</f>
        <v>X SẮC</v>
      </c>
      <c r="K11" s="359"/>
    </row>
    <row r="12" spans="1:11" ht="22.5" customHeight="1">
      <c r="A12" s="51">
        <v>2</v>
      </c>
      <c r="B12" s="81">
        <v>1921146854</v>
      </c>
      <c r="C12" s="351" t="s">
        <v>802</v>
      </c>
      <c r="D12" s="82" t="s">
        <v>1649</v>
      </c>
      <c r="E12" s="55" t="s">
        <v>803</v>
      </c>
      <c r="F12" s="83" t="s">
        <v>850</v>
      </c>
      <c r="G12" s="57">
        <v>90</v>
      </c>
      <c r="H12" s="57">
        <v>100</v>
      </c>
      <c r="I12" s="57">
        <f aca="true" t="shared" si="1" ref="I12:I41">(G12+H12)/2</f>
        <v>95</v>
      </c>
      <c r="J12" s="51" t="str">
        <f t="shared" si="0"/>
        <v>X SẮC</v>
      </c>
      <c r="K12" s="360"/>
    </row>
    <row r="13" spans="1:11" ht="22.5" customHeight="1">
      <c r="A13" s="51">
        <v>3</v>
      </c>
      <c r="B13" s="81">
        <v>1921116399</v>
      </c>
      <c r="C13" s="351" t="s">
        <v>1892</v>
      </c>
      <c r="D13" s="82" t="s">
        <v>1543</v>
      </c>
      <c r="E13" s="55" t="s">
        <v>804</v>
      </c>
      <c r="F13" s="83" t="s">
        <v>850</v>
      </c>
      <c r="G13" s="57">
        <v>72</v>
      </c>
      <c r="H13" s="57">
        <v>81</v>
      </c>
      <c r="I13" s="57">
        <f t="shared" si="1"/>
        <v>76.5</v>
      </c>
      <c r="J13" s="51" t="str">
        <f t="shared" si="0"/>
        <v>KHÁ</v>
      </c>
      <c r="K13" s="360"/>
    </row>
    <row r="14" spans="1:11" ht="22.5" customHeight="1">
      <c r="A14" s="51">
        <v>4</v>
      </c>
      <c r="B14" s="81">
        <v>1921116404</v>
      </c>
      <c r="C14" s="351" t="s">
        <v>805</v>
      </c>
      <c r="D14" s="82" t="s">
        <v>1538</v>
      </c>
      <c r="E14" s="55" t="s">
        <v>806</v>
      </c>
      <c r="F14" s="83" t="s">
        <v>850</v>
      </c>
      <c r="G14" s="57">
        <v>80</v>
      </c>
      <c r="H14" s="57">
        <v>83</v>
      </c>
      <c r="I14" s="57">
        <f t="shared" si="1"/>
        <v>81.5</v>
      </c>
      <c r="J14" s="51" t="str">
        <f t="shared" si="0"/>
        <v>TỐT</v>
      </c>
      <c r="K14" s="360"/>
    </row>
    <row r="15" spans="1:11" ht="22.5" customHeight="1">
      <c r="A15" s="51">
        <v>5</v>
      </c>
      <c r="B15" s="81">
        <v>1921126439</v>
      </c>
      <c r="C15" s="351" t="s">
        <v>1648</v>
      </c>
      <c r="D15" s="82" t="s">
        <v>1538</v>
      </c>
      <c r="E15" s="55" t="s">
        <v>807</v>
      </c>
      <c r="F15" s="83" t="s">
        <v>850</v>
      </c>
      <c r="G15" s="57">
        <v>80</v>
      </c>
      <c r="H15" s="57">
        <v>85</v>
      </c>
      <c r="I15" s="57">
        <f t="shared" si="1"/>
        <v>82.5</v>
      </c>
      <c r="J15" s="51" t="str">
        <f t="shared" si="0"/>
        <v>TỐT</v>
      </c>
      <c r="K15" s="360"/>
    </row>
    <row r="16" spans="1:11" ht="22.5" customHeight="1">
      <c r="A16" s="51">
        <v>6</v>
      </c>
      <c r="B16" s="81">
        <v>1921118558</v>
      </c>
      <c r="C16" s="351" t="s">
        <v>1725</v>
      </c>
      <c r="D16" s="82" t="s">
        <v>1601</v>
      </c>
      <c r="E16" s="55" t="s">
        <v>206</v>
      </c>
      <c r="F16" s="83" t="s">
        <v>850</v>
      </c>
      <c r="G16" s="57">
        <v>90</v>
      </c>
      <c r="H16" s="57">
        <v>82</v>
      </c>
      <c r="I16" s="57">
        <f t="shared" si="1"/>
        <v>86</v>
      </c>
      <c r="J16" s="51" t="str">
        <f t="shared" si="0"/>
        <v>TỐT</v>
      </c>
      <c r="K16" s="360"/>
    </row>
    <row r="17" spans="1:11" ht="22.5" customHeight="1">
      <c r="A17" s="51">
        <v>7</v>
      </c>
      <c r="B17" s="81">
        <v>1921113076</v>
      </c>
      <c r="C17" s="351" t="s">
        <v>809</v>
      </c>
      <c r="D17" s="82" t="s">
        <v>1583</v>
      </c>
      <c r="E17" s="55" t="s">
        <v>810</v>
      </c>
      <c r="F17" s="83" t="s">
        <v>850</v>
      </c>
      <c r="G17" s="57">
        <v>100</v>
      </c>
      <c r="H17" s="57">
        <v>108</v>
      </c>
      <c r="I17" s="57">
        <f t="shared" si="1"/>
        <v>104</v>
      </c>
      <c r="J17" s="51" t="str">
        <f t="shared" si="0"/>
        <v>X SẮC</v>
      </c>
      <c r="K17" s="360"/>
    </row>
    <row r="18" spans="1:11" ht="22.5" customHeight="1">
      <c r="A18" s="51">
        <v>8</v>
      </c>
      <c r="B18" s="81">
        <v>1921128039</v>
      </c>
      <c r="C18" s="351" t="s">
        <v>1800</v>
      </c>
      <c r="D18" s="82" t="s">
        <v>1544</v>
      </c>
      <c r="E18" s="55" t="s">
        <v>811</v>
      </c>
      <c r="F18" s="83" t="s">
        <v>850</v>
      </c>
      <c r="G18" s="57">
        <v>90</v>
      </c>
      <c r="H18" s="57">
        <v>85</v>
      </c>
      <c r="I18" s="57">
        <f t="shared" si="1"/>
        <v>87.5</v>
      </c>
      <c r="J18" s="51" t="str">
        <f t="shared" si="0"/>
        <v>TỐT</v>
      </c>
      <c r="K18" s="360"/>
    </row>
    <row r="19" spans="1:11" ht="22.5" customHeight="1">
      <c r="A19" s="51">
        <v>9</v>
      </c>
      <c r="B19" s="81">
        <v>1921116408</v>
      </c>
      <c r="C19" s="351" t="s">
        <v>812</v>
      </c>
      <c r="D19" s="82" t="s">
        <v>1704</v>
      </c>
      <c r="E19" s="55" t="s">
        <v>813</v>
      </c>
      <c r="F19" s="83" t="s">
        <v>850</v>
      </c>
      <c r="G19" s="57">
        <v>93</v>
      </c>
      <c r="H19" s="57">
        <v>97</v>
      </c>
      <c r="I19" s="57">
        <f t="shared" si="1"/>
        <v>95</v>
      </c>
      <c r="J19" s="51" t="str">
        <f t="shared" si="0"/>
        <v>X SẮC</v>
      </c>
      <c r="K19" s="360"/>
    </row>
    <row r="20" spans="1:11" ht="22.5" customHeight="1">
      <c r="A20" s="51">
        <v>10</v>
      </c>
      <c r="B20" s="81">
        <v>1921126454</v>
      </c>
      <c r="C20" s="351" t="s">
        <v>814</v>
      </c>
      <c r="D20" s="82" t="s">
        <v>1737</v>
      </c>
      <c r="E20" s="55" t="s">
        <v>815</v>
      </c>
      <c r="F20" s="83" t="s">
        <v>850</v>
      </c>
      <c r="G20" s="57">
        <v>0</v>
      </c>
      <c r="H20" s="57">
        <v>0</v>
      </c>
      <c r="I20" s="57">
        <f t="shared" si="1"/>
        <v>0</v>
      </c>
      <c r="J20" s="51" t="str">
        <f t="shared" si="0"/>
        <v>KÉM</v>
      </c>
      <c r="K20" s="361" t="s">
        <v>2470</v>
      </c>
    </row>
    <row r="21" spans="1:11" ht="22.5" customHeight="1">
      <c r="A21" s="51">
        <v>11</v>
      </c>
      <c r="B21" s="81">
        <v>1921113077</v>
      </c>
      <c r="C21" s="351" t="s">
        <v>816</v>
      </c>
      <c r="D21" s="82" t="s">
        <v>1667</v>
      </c>
      <c r="E21" s="55" t="s">
        <v>566</v>
      </c>
      <c r="F21" s="83" t="s">
        <v>850</v>
      </c>
      <c r="G21" s="57">
        <v>75</v>
      </c>
      <c r="H21" s="57">
        <v>80</v>
      </c>
      <c r="I21" s="57">
        <f t="shared" si="1"/>
        <v>77.5</v>
      </c>
      <c r="J21" s="51" t="str">
        <f t="shared" si="0"/>
        <v>KHÁ</v>
      </c>
      <c r="K21" s="360"/>
    </row>
    <row r="22" spans="1:11" ht="22.5" customHeight="1">
      <c r="A22" s="51">
        <v>12</v>
      </c>
      <c r="B22" s="81">
        <v>1921116405</v>
      </c>
      <c r="C22" s="351" t="s">
        <v>3</v>
      </c>
      <c r="D22" s="82" t="s">
        <v>1667</v>
      </c>
      <c r="E22" s="55" t="s">
        <v>817</v>
      </c>
      <c r="F22" s="83" t="s">
        <v>850</v>
      </c>
      <c r="G22" s="57">
        <v>85</v>
      </c>
      <c r="H22" s="57">
        <v>97</v>
      </c>
      <c r="I22" s="57">
        <f t="shared" si="1"/>
        <v>91</v>
      </c>
      <c r="J22" s="51" t="str">
        <f t="shared" si="0"/>
        <v>X SẮC</v>
      </c>
      <c r="K22" s="360"/>
    </row>
    <row r="23" spans="1:11" ht="22.5" customHeight="1">
      <c r="A23" s="51">
        <v>13</v>
      </c>
      <c r="B23" s="81">
        <v>1921116395</v>
      </c>
      <c r="C23" s="351" t="s">
        <v>818</v>
      </c>
      <c r="D23" s="82" t="s">
        <v>1534</v>
      </c>
      <c r="E23" s="55" t="s">
        <v>819</v>
      </c>
      <c r="F23" s="83" t="s">
        <v>850</v>
      </c>
      <c r="G23" s="57">
        <v>75</v>
      </c>
      <c r="H23" s="57">
        <v>85</v>
      </c>
      <c r="I23" s="57">
        <f t="shared" si="1"/>
        <v>80</v>
      </c>
      <c r="J23" s="51" t="str">
        <f t="shared" si="0"/>
        <v>TỐT</v>
      </c>
      <c r="K23" s="360"/>
    </row>
    <row r="24" spans="1:11" ht="22.5" customHeight="1">
      <c r="A24" s="51">
        <v>14</v>
      </c>
      <c r="B24" s="81">
        <v>1921116396</v>
      </c>
      <c r="C24" s="351" t="s">
        <v>4</v>
      </c>
      <c r="D24" s="82" t="s">
        <v>1547</v>
      </c>
      <c r="E24" s="55" t="s">
        <v>820</v>
      </c>
      <c r="F24" s="83" t="s">
        <v>850</v>
      </c>
      <c r="G24" s="57">
        <v>85</v>
      </c>
      <c r="H24" s="57">
        <v>80</v>
      </c>
      <c r="I24" s="57">
        <f t="shared" si="1"/>
        <v>82.5</v>
      </c>
      <c r="J24" s="51" t="str">
        <f t="shared" si="0"/>
        <v>TỐT</v>
      </c>
      <c r="K24" s="360"/>
    </row>
    <row r="25" spans="1:11" ht="22.5" customHeight="1">
      <c r="A25" s="51">
        <v>15</v>
      </c>
      <c r="B25" s="81">
        <v>1921116400</v>
      </c>
      <c r="C25" s="351" t="s">
        <v>1528</v>
      </c>
      <c r="D25" s="82" t="s">
        <v>1635</v>
      </c>
      <c r="E25" s="55" t="s">
        <v>822</v>
      </c>
      <c r="F25" s="83" t="s">
        <v>850</v>
      </c>
      <c r="G25" s="57">
        <v>80</v>
      </c>
      <c r="H25" s="57">
        <v>85</v>
      </c>
      <c r="I25" s="57">
        <f t="shared" si="1"/>
        <v>82.5</v>
      </c>
      <c r="J25" s="51" t="str">
        <f t="shared" si="0"/>
        <v>TỐT</v>
      </c>
      <c r="K25" s="348"/>
    </row>
    <row r="26" spans="1:11" ht="22.5" customHeight="1">
      <c r="A26" s="51">
        <v>16</v>
      </c>
      <c r="B26" s="81">
        <v>1921116421</v>
      </c>
      <c r="C26" s="363" t="s">
        <v>823</v>
      </c>
      <c r="D26" s="109" t="s">
        <v>1635</v>
      </c>
      <c r="E26" s="55" t="s">
        <v>824</v>
      </c>
      <c r="F26" s="83" t="s">
        <v>850</v>
      </c>
      <c r="G26" s="57">
        <v>80</v>
      </c>
      <c r="H26" s="57">
        <v>0</v>
      </c>
      <c r="I26" s="57">
        <f t="shared" si="1"/>
        <v>40</v>
      </c>
      <c r="J26" s="51" t="str">
        <f t="shared" si="0"/>
        <v>YẾU</v>
      </c>
      <c r="K26" s="360" t="s">
        <v>2451</v>
      </c>
    </row>
    <row r="27" spans="1:11" ht="22.5" customHeight="1">
      <c r="A27" s="51">
        <v>17</v>
      </c>
      <c r="B27" s="81">
        <v>1921116418</v>
      </c>
      <c r="C27" s="351" t="s">
        <v>825</v>
      </c>
      <c r="D27" s="82" t="s">
        <v>1552</v>
      </c>
      <c r="E27" s="55" t="s">
        <v>826</v>
      </c>
      <c r="F27" s="83" t="s">
        <v>850</v>
      </c>
      <c r="G27" s="57">
        <v>85</v>
      </c>
      <c r="H27" s="57">
        <v>90</v>
      </c>
      <c r="I27" s="57">
        <f t="shared" si="1"/>
        <v>87.5</v>
      </c>
      <c r="J27" s="51" t="str">
        <f t="shared" si="0"/>
        <v>TỐT</v>
      </c>
      <c r="K27" s="360"/>
    </row>
    <row r="28" spans="1:11" ht="22.5" customHeight="1">
      <c r="A28" s="51">
        <v>18</v>
      </c>
      <c r="B28" s="81">
        <v>1921113105</v>
      </c>
      <c r="C28" s="351" t="s">
        <v>1627</v>
      </c>
      <c r="D28" s="82" t="s">
        <v>1552</v>
      </c>
      <c r="E28" s="55" t="s">
        <v>495</v>
      </c>
      <c r="F28" s="83" t="s">
        <v>850</v>
      </c>
      <c r="G28" s="57">
        <v>72</v>
      </c>
      <c r="H28" s="57">
        <v>80</v>
      </c>
      <c r="I28" s="57">
        <f t="shared" si="1"/>
        <v>76</v>
      </c>
      <c r="J28" s="51" t="str">
        <f t="shared" si="0"/>
        <v>KHÁ</v>
      </c>
      <c r="K28" s="360"/>
    </row>
    <row r="29" spans="1:11" ht="22.5" customHeight="1">
      <c r="A29" s="51">
        <v>19</v>
      </c>
      <c r="B29" s="81">
        <v>1921119837</v>
      </c>
      <c r="C29" s="351" t="s">
        <v>1528</v>
      </c>
      <c r="D29" s="82" t="s">
        <v>1706</v>
      </c>
      <c r="E29" s="55" t="s">
        <v>828</v>
      </c>
      <c r="F29" s="83" t="s">
        <v>850</v>
      </c>
      <c r="G29" s="57">
        <v>72</v>
      </c>
      <c r="H29" s="57">
        <v>82</v>
      </c>
      <c r="I29" s="57">
        <f t="shared" si="1"/>
        <v>77</v>
      </c>
      <c r="J29" s="51" t="str">
        <f t="shared" si="0"/>
        <v>KHÁ</v>
      </c>
      <c r="K29" s="360"/>
    </row>
    <row r="30" spans="1:11" ht="22.5" customHeight="1">
      <c r="A30" s="51">
        <v>20</v>
      </c>
      <c r="B30" s="81">
        <v>1921116402</v>
      </c>
      <c r="C30" s="351" t="s">
        <v>1634</v>
      </c>
      <c r="D30" s="82" t="s">
        <v>1615</v>
      </c>
      <c r="E30" s="55" t="s">
        <v>829</v>
      </c>
      <c r="F30" s="83" t="s">
        <v>850</v>
      </c>
      <c r="G30" s="57">
        <v>72</v>
      </c>
      <c r="H30" s="57">
        <v>70</v>
      </c>
      <c r="I30" s="57">
        <f t="shared" si="1"/>
        <v>71</v>
      </c>
      <c r="J30" s="51" t="str">
        <f t="shared" si="0"/>
        <v>KHÁ</v>
      </c>
      <c r="K30" s="360"/>
    </row>
    <row r="31" spans="1:12" ht="22.5" customHeight="1">
      <c r="A31" s="51">
        <v>21</v>
      </c>
      <c r="B31" s="81">
        <v>1921116398</v>
      </c>
      <c r="C31" s="351" t="s">
        <v>1892</v>
      </c>
      <c r="D31" s="82" t="s">
        <v>1518</v>
      </c>
      <c r="E31" s="55" t="s">
        <v>830</v>
      </c>
      <c r="F31" s="83" t="s">
        <v>850</v>
      </c>
      <c r="G31" s="57">
        <v>70</v>
      </c>
      <c r="H31" s="57">
        <v>0</v>
      </c>
      <c r="I31" s="57">
        <f t="shared" si="1"/>
        <v>35</v>
      </c>
      <c r="J31" s="51" t="str">
        <f t="shared" si="0"/>
        <v>YẾU</v>
      </c>
      <c r="K31" s="348" t="s">
        <v>2674</v>
      </c>
      <c r="L31" s="1" t="s">
        <v>2471</v>
      </c>
    </row>
    <row r="32" spans="1:11" ht="22.5" customHeight="1">
      <c r="A32" s="51">
        <v>22</v>
      </c>
      <c r="B32" s="81">
        <v>1921129483</v>
      </c>
      <c r="C32" s="351" t="s">
        <v>831</v>
      </c>
      <c r="D32" s="82" t="s">
        <v>1533</v>
      </c>
      <c r="E32" s="55" t="s">
        <v>832</v>
      </c>
      <c r="F32" s="83" t="s">
        <v>850</v>
      </c>
      <c r="G32" s="57">
        <v>75</v>
      </c>
      <c r="H32" s="57">
        <v>87</v>
      </c>
      <c r="I32" s="57">
        <f t="shared" si="1"/>
        <v>81</v>
      </c>
      <c r="J32" s="51" t="str">
        <f t="shared" si="0"/>
        <v>TỐT</v>
      </c>
      <c r="K32" s="360"/>
    </row>
    <row r="33" spans="1:12" ht="22.5" customHeight="1">
      <c r="A33" s="51">
        <v>23</v>
      </c>
      <c r="B33" s="81">
        <v>1921710817</v>
      </c>
      <c r="C33" s="351" t="s">
        <v>1627</v>
      </c>
      <c r="D33" s="82" t="s">
        <v>1579</v>
      </c>
      <c r="E33" s="55">
        <v>34891</v>
      </c>
      <c r="F33" s="83" t="s">
        <v>850</v>
      </c>
      <c r="G33" s="57">
        <v>80</v>
      </c>
      <c r="H33" s="57">
        <v>85</v>
      </c>
      <c r="I33" s="57">
        <f t="shared" si="1"/>
        <v>82.5</v>
      </c>
      <c r="J33" s="51" t="str">
        <f t="shared" si="0"/>
        <v>TỐT</v>
      </c>
      <c r="K33" s="360"/>
      <c r="L33" s="1" t="s">
        <v>2367</v>
      </c>
    </row>
    <row r="34" spans="1:11" ht="22.5" customHeight="1">
      <c r="A34" s="51">
        <v>24</v>
      </c>
      <c r="B34" s="81">
        <v>1921113131</v>
      </c>
      <c r="C34" s="351" t="s">
        <v>835</v>
      </c>
      <c r="D34" s="82" t="s">
        <v>1574</v>
      </c>
      <c r="E34" s="55" t="s">
        <v>529</v>
      </c>
      <c r="F34" s="83" t="s">
        <v>850</v>
      </c>
      <c r="G34" s="57">
        <v>75</v>
      </c>
      <c r="H34" s="57">
        <v>80</v>
      </c>
      <c r="I34" s="57">
        <f t="shared" si="1"/>
        <v>77.5</v>
      </c>
      <c r="J34" s="51" t="str">
        <f t="shared" si="0"/>
        <v>KHÁ</v>
      </c>
      <c r="K34" s="348"/>
    </row>
    <row r="35" spans="1:11" ht="22.5" customHeight="1">
      <c r="A35" s="51">
        <v>25</v>
      </c>
      <c r="B35" s="81">
        <v>1921116403</v>
      </c>
      <c r="C35" s="351" t="s">
        <v>838</v>
      </c>
      <c r="D35" s="82" t="s">
        <v>1877</v>
      </c>
      <c r="E35" s="55" t="s">
        <v>839</v>
      </c>
      <c r="F35" s="83" t="s">
        <v>850</v>
      </c>
      <c r="G35" s="57">
        <v>70</v>
      </c>
      <c r="H35" s="57">
        <v>70</v>
      </c>
      <c r="I35" s="57">
        <f t="shared" si="1"/>
        <v>70</v>
      </c>
      <c r="J35" s="51" t="str">
        <f t="shared" si="0"/>
        <v>KHÁ</v>
      </c>
      <c r="K35" s="360"/>
    </row>
    <row r="36" spans="1:11" ht="22.5" customHeight="1">
      <c r="A36" s="51">
        <v>26</v>
      </c>
      <c r="B36" s="81">
        <v>1921116423</v>
      </c>
      <c r="C36" s="351" t="s">
        <v>776</v>
      </c>
      <c r="D36" s="82" t="s">
        <v>1540</v>
      </c>
      <c r="E36" s="55" t="s">
        <v>163</v>
      </c>
      <c r="F36" s="83" t="s">
        <v>850</v>
      </c>
      <c r="G36" s="57">
        <v>80</v>
      </c>
      <c r="H36" s="57">
        <v>80</v>
      </c>
      <c r="I36" s="57">
        <f t="shared" si="1"/>
        <v>80</v>
      </c>
      <c r="J36" s="51" t="str">
        <f t="shared" si="0"/>
        <v>TỐT</v>
      </c>
      <c r="K36" s="360"/>
    </row>
    <row r="37" spans="1:11" ht="22.5" customHeight="1">
      <c r="A37" s="51">
        <v>27</v>
      </c>
      <c r="B37" s="81">
        <v>1921116416</v>
      </c>
      <c r="C37" s="351" t="s">
        <v>26</v>
      </c>
      <c r="D37" s="82" t="s">
        <v>1723</v>
      </c>
      <c r="E37" s="55" t="s">
        <v>840</v>
      </c>
      <c r="F37" s="83" t="s">
        <v>850</v>
      </c>
      <c r="G37" s="57">
        <v>80</v>
      </c>
      <c r="H37" s="57">
        <v>82</v>
      </c>
      <c r="I37" s="57">
        <f t="shared" si="1"/>
        <v>81</v>
      </c>
      <c r="J37" s="51" t="str">
        <f t="shared" si="0"/>
        <v>TỐT</v>
      </c>
      <c r="K37" s="360"/>
    </row>
    <row r="38" spans="1:11" ht="22.5" customHeight="1">
      <c r="A38" s="51">
        <v>28</v>
      </c>
      <c r="B38" s="81">
        <v>1921116419</v>
      </c>
      <c r="C38" s="351" t="s">
        <v>1720</v>
      </c>
      <c r="D38" s="82" t="s">
        <v>1640</v>
      </c>
      <c r="E38" s="55" t="s">
        <v>841</v>
      </c>
      <c r="F38" s="83" t="s">
        <v>850</v>
      </c>
      <c r="G38" s="57">
        <v>72</v>
      </c>
      <c r="H38" s="57">
        <v>82</v>
      </c>
      <c r="I38" s="57">
        <f t="shared" si="1"/>
        <v>77</v>
      </c>
      <c r="J38" s="51" t="str">
        <f t="shared" si="0"/>
        <v>KHÁ</v>
      </c>
      <c r="K38" s="360"/>
    </row>
    <row r="39" spans="1:11" ht="22.5" customHeight="1">
      <c r="A39" s="51">
        <v>29</v>
      </c>
      <c r="B39" s="81">
        <v>1921146867</v>
      </c>
      <c r="C39" s="351" t="s">
        <v>844</v>
      </c>
      <c r="D39" s="82" t="s">
        <v>1525</v>
      </c>
      <c r="E39" s="55" t="s">
        <v>845</v>
      </c>
      <c r="F39" s="83" t="s">
        <v>850</v>
      </c>
      <c r="G39" s="57">
        <v>80</v>
      </c>
      <c r="H39" s="57">
        <v>85</v>
      </c>
      <c r="I39" s="57">
        <f t="shared" si="1"/>
        <v>82.5</v>
      </c>
      <c r="J39" s="51" t="str">
        <f t="shared" si="0"/>
        <v>TỐT</v>
      </c>
      <c r="K39" s="360"/>
    </row>
    <row r="40" spans="1:11" ht="22.5" customHeight="1">
      <c r="A40" s="51">
        <v>30</v>
      </c>
      <c r="B40" s="81">
        <v>1921118686</v>
      </c>
      <c r="C40" s="351" t="s">
        <v>1710</v>
      </c>
      <c r="D40" s="82" t="s">
        <v>847</v>
      </c>
      <c r="E40" s="55" t="s">
        <v>830</v>
      </c>
      <c r="F40" s="83" t="s">
        <v>850</v>
      </c>
      <c r="G40" s="57">
        <v>73</v>
      </c>
      <c r="H40" s="57">
        <v>90</v>
      </c>
      <c r="I40" s="57">
        <f t="shared" si="1"/>
        <v>81.5</v>
      </c>
      <c r="J40" s="51" t="str">
        <f t="shared" si="0"/>
        <v>TỐT</v>
      </c>
      <c r="K40" s="360"/>
    </row>
    <row r="41" spans="1:11" ht="22.5" customHeight="1">
      <c r="A41" s="58">
        <v>31</v>
      </c>
      <c r="B41" s="86">
        <v>1921116406</v>
      </c>
      <c r="C41" s="354" t="s">
        <v>848</v>
      </c>
      <c r="D41" s="87" t="s">
        <v>1551</v>
      </c>
      <c r="E41" s="62" t="s">
        <v>849</v>
      </c>
      <c r="F41" s="88" t="s">
        <v>850</v>
      </c>
      <c r="G41" s="64">
        <v>75</v>
      </c>
      <c r="H41" s="64">
        <v>80</v>
      </c>
      <c r="I41" s="64">
        <f t="shared" si="1"/>
        <v>77.5</v>
      </c>
      <c r="J41" s="58" t="str">
        <f t="shared" si="0"/>
        <v>KHÁ</v>
      </c>
      <c r="K41" s="362"/>
    </row>
    <row r="42" spans="1:12" ht="16.5">
      <c r="A42" s="36"/>
      <c r="B42" s="37"/>
      <c r="C42" s="37"/>
      <c r="D42" s="37"/>
      <c r="E42" s="37"/>
      <c r="F42" s="37"/>
      <c r="G42" s="38"/>
      <c r="H42" s="38"/>
      <c r="I42" s="38"/>
      <c r="J42" s="36"/>
      <c r="K42" s="38"/>
      <c r="L42" s="38"/>
    </row>
    <row r="43" spans="1:11" ht="16.5">
      <c r="A43" s="36"/>
      <c r="B43" s="36"/>
      <c r="C43" s="38"/>
      <c r="D43" s="38"/>
      <c r="E43" s="38"/>
      <c r="F43" s="38"/>
      <c r="H43" s="332" t="s">
        <v>2448</v>
      </c>
      <c r="I43" s="333"/>
      <c r="J43" s="333"/>
      <c r="K43" s="256"/>
    </row>
    <row r="44" spans="1:10" ht="16.5">
      <c r="A44" s="36"/>
      <c r="B44" s="36"/>
      <c r="C44" s="38"/>
      <c r="D44" s="38"/>
      <c r="E44" s="38"/>
      <c r="F44" s="38"/>
      <c r="H44" s="35" t="s">
        <v>738</v>
      </c>
      <c r="I44" s="163" t="s">
        <v>739</v>
      </c>
      <c r="J44" s="163" t="s">
        <v>1500</v>
      </c>
    </row>
    <row r="45" spans="1:10" ht="21" customHeight="1">
      <c r="A45" s="36"/>
      <c r="B45" s="70" t="s">
        <v>1941</v>
      </c>
      <c r="C45" s="38"/>
      <c r="D45" s="38"/>
      <c r="E45" s="38"/>
      <c r="F45" s="38"/>
      <c r="H45" s="162" t="s">
        <v>172</v>
      </c>
      <c r="I45" s="163">
        <f aca="true" t="shared" si="2" ref="I45:I51">COUNTIF($J$11:$J$41,H45)</f>
        <v>5</v>
      </c>
      <c r="J45" s="164">
        <f aca="true" t="shared" si="3" ref="J45:J52">I45/$I$52</f>
        <v>0.16129032258064516</v>
      </c>
    </row>
    <row r="46" spans="1:10" ht="15.75" customHeight="1">
      <c r="A46" s="36"/>
      <c r="B46" s="36"/>
      <c r="C46" s="38"/>
      <c r="D46" s="38"/>
      <c r="E46" s="38"/>
      <c r="F46" s="38"/>
      <c r="H46" s="162" t="s">
        <v>173</v>
      </c>
      <c r="I46" s="163">
        <f t="shared" si="2"/>
        <v>14</v>
      </c>
      <c r="J46" s="164">
        <f t="shared" si="3"/>
        <v>0.45161290322580644</v>
      </c>
    </row>
    <row r="47" spans="1:10" ht="15.75" customHeight="1">
      <c r="A47" s="36"/>
      <c r="B47" s="36"/>
      <c r="C47" s="38"/>
      <c r="D47" s="38"/>
      <c r="E47" s="38"/>
      <c r="F47" s="38"/>
      <c r="H47" s="162" t="s">
        <v>740</v>
      </c>
      <c r="I47" s="163">
        <f t="shared" si="2"/>
        <v>9</v>
      </c>
      <c r="J47" s="164">
        <f t="shared" si="3"/>
        <v>0.2903225806451613</v>
      </c>
    </row>
    <row r="48" spans="1:10" ht="15.75" customHeight="1">
      <c r="A48" s="36"/>
      <c r="B48" s="36"/>
      <c r="C48" s="38"/>
      <c r="D48" s="38"/>
      <c r="E48" s="38"/>
      <c r="F48" s="38"/>
      <c r="H48" s="162" t="s">
        <v>741</v>
      </c>
      <c r="I48" s="163">
        <f t="shared" si="2"/>
        <v>0</v>
      </c>
      <c r="J48" s="164">
        <f t="shared" si="3"/>
        <v>0</v>
      </c>
    </row>
    <row r="49" spans="1:10" ht="15.75" customHeight="1">
      <c r="A49" s="36"/>
      <c r="B49" s="36"/>
      <c r="C49" s="38"/>
      <c r="D49" s="38"/>
      <c r="E49" s="38"/>
      <c r="F49" s="38"/>
      <c r="H49" s="162" t="s">
        <v>742</v>
      </c>
      <c r="I49" s="163">
        <f t="shared" si="2"/>
        <v>0</v>
      </c>
      <c r="J49" s="164">
        <f t="shared" si="3"/>
        <v>0</v>
      </c>
    </row>
    <row r="50" spans="1:10" ht="15.75" customHeight="1">
      <c r="A50" s="36"/>
      <c r="B50" s="36"/>
      <c r="C50" s="38"/>
      <c r="D50" s="38"/>
      <c r="E50" s="38"/>
      <c r="F50" s="38"/>
      <c r="H50" s="162" t="s">
        <v>1939</v>
      </c>
      <c r="I50" s="163">
        <f t="shared" si="2"/>
        <v>2</v>
      </c>
      <c r="J50" s="164">
        <f t="shared" si="3"/>
        <v>0.06451612903225806</v>
      </c>
    </row>
    <row r="51" spans="1:10" ht="21" customHeight="1">
      <c r="A51" s="36"/>
      <c r="B51" s="70" t="s">
        <v>745</v>
      </c>
      <c r="C51" s="38"/>
      <c r="D51" s="38"/>
      <c r="E51" s="38"/>
      <c r="F51" s="38"/>
      <c r="H51" s="162" t="s">
        <v>743</v>
      </c>
      <c r="I51" s="163">
        <f t="shared" si="2"/>
        <v>1</v>
      </c>
      <c r="J51" s="164">
        <f t="shared" si="3"/>
        <v>0.03225806451612903</v>
      </c>
    </row>
    <row r="52" spans="1:10" ht="15.75" customHeight="1">
      <c r="A52" s="36"/>
      <c r="B52" s="36"/>
      <c r="C52" s="38"/>
      <c r="D52" s="38"/>
      <c r="E52" s="38"/>
      <c r="F52" s="38"/>
      <c r="H52" s="77" t="s">
        <v>744</v>
      </c>
      <c r="I52" s="75">
        <f>SUM(I45:I51)</f>
        <v>31</v>
      </c>
      <c r="J52" s="164">
        <f t="shared" si="3"/>
        <v>1</v>
      </c>
    </row>
    <row r="53" spans="2:12" s="3" customFormat="1" ht="16.5">
      <c r="B53" s="1"/>
      <c r="F53" s="40"/>
      <c r="G53" s="40"/>
      <c r="H53" s="40"/>
      <c r="I53" s="40"/>
      <c r="J53" s="20"/>
      <c r="K53" s="40"/>
      <c r="L53" s="40"/>
    </row>
    <row r="54" spans="6:12" s="65" customFormat="1" ht="21" customHeight="1">
      <c r="F54" s="326" t="str">
        <f ca="1">"Đà Nẵng, ngày"&amp;" "&amp;DAY(TODAY())&amp;" "&amp;"tháng"&amp;" "&amp;MONTH(TODAY())&amp;" "&amp;"năm"&amp;" "&amp;YEAR(TODAY())</f>
        <v>Đà Nẵng, ngày 21 tháng 8 năm 2015</v>
      </c>
      <c r="G54" s="326"/>
      <c r="H54" s="326"/>
      <c r="I54" s="326"/>
      <c r="J54" s="326"/>
      <c r="K54" s="326"/>
      <c r="L54" s="106"/>
    </row>
    <row r="55" spans="1:12" s="68" customFormat="1" ht="21" customHeight="1">
      <c r="A55" s="66" t="s">
        <v>2442</v>
      </c>
      <c r="B55" s="66"/>
      <c r="C55" s="66"/>
      <c r="D55" s="66"/>
      <c r="E55" s="66"/>
      <c r="F55" s="66"/>
      <c r="G55" s="66"/>
      <c r="H55" s="66"/>
      <c r="I55" s="66"/>
      <c r="J55" s="245"/>
      <c r="K55" s="67"/>
      <c r="L55" s="67"/>
    </row>
    <row r="58" spans="1:12" ht="16.5">
      <c r="A58" s="69"/>
      <c r="B58" s="69"/>
      <c r="C58" s="69"/>
      <c r="K58" s="39"/>
      <c r="L58" s="39"/>
    </row>
    <row r="60" ht="16.5">
      <c r="A60" s="3" t="s">
        <v>1988</v>
      </c>
    </row>
    <row r="66" spans="1:12" ht="21" customHeight="1">
      <c r="A66" s="51">
        <v>24</v>
      </c>
      <c r="B66" s="81">
        <v>1921113085</v>
      </c>
      <c r="C66" s="53" t="s">
        <v>833</v>
      </c>
      <c r="D66" s="82" t="s">
        <v>1558</v>
      </c>
      <c r="E66" s="55" t="s">
        <v>834</v>
      </c>
      <c r="F66" s="83" t="s">
        <v>850</v>
      </c>
      <c r="G66" s="57">
        <v>75</v>
      </c>
      <c r="H66" s="48" t="e">
        <v>#N/A</v>
      </c>
      <c r="I66" s="57"/>
      <c r="J66" s="51" t="str">
        <f>IF(G66&gt;=90,"X SẮC",IF(G66&gt;=80,"TỐT",IF(G66&gt;=70,"KHÁ",IF(G66&gt;=60,"TB KHÁ",IF(G66&gt;=50,"T. BÌNH",IF(G66&gt;=30,"YẾU","KÉM"))))))</f>
        <v>KHÁ</v>
      </c>
      <c r="K66" s="250"/>
      <c r="L66" s="1" t="s">
        <v>2468</v>
      </c>
    </row>
    <row r="67" spans="1:12" ht="21" customHeight="1">
      <c r="A67" s="51">
        <v>26</v>
      </c>
      <c r="B67" s="81">
        <v>1921119896</v>
      </c>
      <c r="C67" s="53" t="s">
        <v>1666</v>
      </c>
      <c r="D67" s="82" t="s">
        <v>1625</v>
      </c>
      <c r="E67" s="55" t="s">
        <v>837</v>
      </c>
      <c r="F67" s="83" t="s">
        <v>850</v>
      </c>
      <c r="G67" s="57">
        <v>70</v>
      </c>
      <c r="H67" s="48">
        <v>70</v>
      </c>
      <c r="I67" s="57"/>
      <c r="J67" s="51" t="str">
        <f>IF(G67&gt;=90,"X SẮC",IF(G67&gt;=80,"TỐT",IF(G67&gt;=70,"KHÁ",IF(G67&gt;=60,"TB KHÁ",IF(G67&gt;=50,"T. BÌNH",IF(G67&gt;=30,"YẾU","KÉM"))))))</f>
        <v>KHÁ</v>
      </c>
      <c r="K67" s="250"/>
      <c r="L67" s="1" t="s">
        <v>2469</v>
      </c>
    </row>
  </sheetData>
  <sheetProtection/>
  <mergeCells count="13">
    <mergeCell ref="L6:N6"/>
    <mergeCell ref="A8:K8"/>
    <mergeCell ref="A9:K9"/>
    <mergeCell ref="H43:J43"/>
    <mergeCell ref="F54:K54"/>
    <mergeCell ref="E2:K2"/>
    <mergeCell ref="E3:K3"/>
    <mergeCell ref="A5:K5"/>
    <mergeCell ref="A6:K6"/>
    <mergeCell ref="A7:K7"/>
    <mergeCell ref="A2:D2"/>
    <mergeCell ref="A3:D3"/>
    <mergeCell ref="C10:D10"/>
  </mergeCells>
  <conditionalFormatting sqref="G66:I67 G11:I41">
    <cfRule type="cellIs" priority="4" dxfId="0" operator="equal" stopIfTrue="1">
      <formula>0</formula>
    </cfRule>
  </conditionalFormatting>
  <printOptions/>
  <pageMargins left="0.55" right="0.15748031496062992" top="0.2755905511811024" bottom="0.2362204724409449" header="0.31496062992125984" footer="0.2362204724409449"/>
  <pageSetup horizontalDpi="600" verticalDpi="600" orientation="portrait" paperSize="9" r:id="rId2"/>
  <rowBreaks count="1" manualBreakCount="1">
    <brk id="64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7">
      <selection activeCell="L28" sqref="L28"/>
    </sheetView>
  </sheetViews>
  <sheetFormatPr defaultColWidth="9.140625" defaultRowHeight="12.75"/>
  <cols>
    <col min="1" max="1" width="4.8515625" style="1" customWidth="1"/>
    <col min="2" max="2" width="10.00390625" style="1" customWidth="1"/>
    <col min="3" max="3" width="14.57421875" style="1" customWidth="1"/>
    <col min="4" max="4" width="7.57421875" style="1" customWidth="1"/>
    <col min="5" max="5" width="11.7109375" style="1" customWidth="1"/>
    <col min="6" max="6" width="11.140625" style="1" customWidth="1"/>
    <col min="7" max="9" width="7.140625" style="1" customWidth="1"/>
    <col min="10" max="10" width="7.140625" style="241" customWidth="1"/>
    <col min="11" max="11" width="7.140625" style="1" customWidth="1"/>
    <col min="12" max="12" width="7.7109375" style="1" customWidth="1"/>
    <col min="13" max="13" width="7.28125" style="1" customWidth="1"/>
    <col min="14" max="14" width="7.421875" style="1" customWidth="1"/>
    <col min="15" max="15" width="9.140625" style="1" customWidth="1"/>
    <col min="16" max="16384" width="9.140625" style="1" customWidth="1"/>
  </cols>
  <sheetData>
    <row r="1" spans="7:12" ht="9" customHeight="1">
      <c r="G1" s="105"/>
      <c r="H1" s="105"/>
      <c r="I1" s="105"/>
      <c r="J1" s="244"/>
      <c r="K1" s="105"/>
      <c r="L1" s="105"/>
    </row>
    <row r="2" spans="1:14" ht="19.5" customHeight="1">
      <c r="A2" s="322" t="s">
        <v>732</v>
      </c>
      <c r="B2" s="322"/>
      <c r="C2" s="322"/>
      <c r="D2" s="322"/>
      <c r="E2" s="321" t="s">
        <v>733</v>
      </c>
      <c r="F2" s="321"/>
      <c r="G2" s="321"/>
      <c r="H2" s="321"/>
      <c r="I2" s="321"/>
      <c r="J2" s="321"/>
      <c r="K2" s="321"/>
      <c r="L2" s="39"/>
      <c r="M2" s="39"/>
      <c r="N2" s="39"/>
    </row>
    <row r="3" spans="1:14" ht="16.5">
      <c r="A3" s="321" t="s">
        <v>734</v>
      </c>
      <c r="B3" s="321"/>
      <c r="C3" s="321"/>
      <c r="D3" s="321"/>
      <c r="E3" s="321" t="s">
        <v>731</v>
      </c>
      <c r="F3" s="321"/>
      <c r="G3" s="321"/>
      <c r="H3" s="321"/>
      <c r="I3" s="321"/>
      <c r="J3" s="321"/>
      <c r="K3" s="321"/>
      <c r="L3" s="321"/>
      <c r="M3" s="321"/>
      <c r="N3" s="321"/>
    </row>
    <row r="4" spans="7:12" ht="16.5">
      <c r="G4" s="105"/>
      <c r="H4" s="105"/>
      <c r="I4" s="105"/>
      <c r="J4" s="244"/>
      <c r="K4" s="105"/>
      <c r="L4" s="105"/>
    </row>
    <row r="5" spans="1:14" ht="16.5">
      <c r="A5" s="321" t="s">
        <v>750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9"/>
      <c r="M5" s="39"/>
      <c r="N5" s="39"/>
    </row>
    <row r="6" spans="1:19" ht="16.5">
      <c r="A6" s="321" t="s">
        <v>2446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9"/>
      <c r="P6" s="39"/>
      <c r="Q6" s="39"/>
      <c r="R6" s="39"/>
      <c r="S6" s="39"/>
    </row>
    <row r="7" spans="1:14" ht="16.5">
      <c r="A7" s="321" t="s">
        <v>1954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9"/>
      <c r="M7" s="39"/>
      <c r="N7" s="39"/>
    </row>
    <row r="8" spans="1:14" ht="17.25" customHeight="1">
      <c r="A8" s="321" t="s">
        <v>1972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40"/>
      <c r="M8" s="40"/>
      <c r="N8" s="40"/>
    </row>
    <row r="9" spans="1:14" s="2" customFormat="1" ht="17.25" customHeight="1">
      <c r="A9" s="321" t="s">
        <v>749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251"/>
      <c r="M9" s="251"/>
      <c r="N9" s="251"/>
    </row>
    <row r="10" spans="1:11" s="3" customFormat="1" ht="46.5" customHeight="1">
      <c r="A10" s="102" t="s">
        <v>729</v>
      </c>
      <c r="B10" s="102" t="s">
        <v>736</v>
      </c>
      <c r="C10" s="320" t="s">
        <v>735</v>
      </c>
      <c r="D10" s="320"/>
      <c r="E10" s="103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2449</v>
      </c>
      <c r="K10" s="103" t="s">
        <v>737</v>
      </c>
    </row>
    <row r="11" spans="1:11" ht="23.25" customHeight="1">
      <c r="A11" s="28">
        <v>1</v>
      </c>
      <c r="B11" s="78">
        <v>1910117153</v>
      </c>
      <c r="C11" s="44" t="s">
        <v>772</v>
      </c>
      <c r="D11" s="79" t="s">
        <v>1543</v>
      </c>
      <c r="E11" s="46" t="s">
        <v>789</v>
      </c>
      <c r="F11" s="80" t="s">
        <v>800</v>
      </c>
      <c r="G11" s="48">
        <v>75</v>
      </c>
      <c r="H11" s="48">
        <v>82</v>
      </c>
      <c r="I11" s="48">
        <f>(G11+H11)/2</f>
        <v>78.5</v>
      </c>
      <c r="J11" s="42" t="str">
        <f aca="true" t="shared" si="0" ref="J11:J24">IF(I11&gt;=90,"X SẮC",IF(I11&gt;=80,"TỐT",IF(I11&gt;=70,"KHÁ",IF(I11&gt;=60,"TB KHÁ",IF(I11&gt;=50,"T. BÌNH",IF(I11&gt;=30,"YẾU","KÉM"))))))</f>
        <v>KHÁ</v>
      </c>
      <c r="K11" s="346"/>
    </row>
    <row r="12" spans="1:11" ht="23.25" customHeight="1">
      <c r="A12" s="30">
        <v>2</v>
      </c>
      <c r="B12" s="81">
        <v>1910418676</v>
      </c>
      <c r="C12" s="53" t="s">
        <v>771</v>
      </c>
      <c r="D12" s="82" t="s">
        <v>1543</v>
      </c>
      <c r="E12" s="55" t="s">
        <v>788</v>
      </c>
      <c r="F12" s="83" t="s">
        <v>800</v>
      </c>
      <c r="G12" s="57">
        <v>80</v>
      </c>
      <c r="H12" s="57">
        <v>90</v>
      </c>
      <c r="I12" s="57">
        <f aca="true" t="shared" si="1" ref="I12:I24">(G12+H12)/2</f>
        <v>85</v>
      </c>
      <c r="J12" s="51" t="str">
        <f t="shared" si="0"/>
        <v>TỐT</v>
      </c>
      <c r="K12" s="347"/>
    </row>
    <row r="13" spans="1:12" ht="23.25" customHeight="1">
      <c r="A13" s="30">
        <v>3</v>
      </c>
      <c r="B13" s="81">
        <v>1911117155</v>
      </c>
      <c r="C13" s="53" t="s">
        <v>1627</v>
      </c>
      <c r="D13" s="82" t="s">
        <v>1733</v>
      </c>
      <c r="E13" s="55" t="s">
        <v>790</v>
      </c>
      <c r="F13" s="83" t="s">
        <v>800</v>
      </c>
      <c r="G13" s="57">
        <v>62</v>
      </c>
      <c r="H13" s="57">
        <v>0</v>
      </c>
      <c r="I13" s="57">
        <f t="shared" si="1"/>
        <v>31</v>
      </c>
      <c r="J13" s="51" t="str">
        <f t="shared" si="0"/>
        <v>YẾU</v>
      </c>
      <c r="K13" s="347" t="s">
        <v>2463</v>
      </c>
      <c r="L13" s="1" t="s">
        <v>2677</v>
      </c>
    </row>
    <row r="14" spans="1:11" ht="23.25" customHeight="1">
      <c r="A14" s="30">
        <v>4</v>
      </c>
      <c r="B14" s="81">
        <v>1911111383</v>
      </c>
      <c r="C14" s="53" t="s">
        <v>773</v>
      </c>
      <c r="D14" s="82" t="s">
        <v>1628</v>
      </c>
      <c r="E14" s="55" t="s">
        <v>791</v>
      </c>
      <c r="F14" s="83" t="s">
        <v>800</v>
      </c>
      <c r="G14" s="57">
        <v>80</v>
      </c>
      <c r="H14" s="57">
        <v>87</v>
      </c>
      <c r="I14" s="57">
        <f t="shared" si="1"/>
        <v>83.5</v>
      </c>
      <c r="J14" s="51" t="str">
        <f t="shared" si="0"/>
        <v>TỐT</v>
      </c>
      <c r="K14" s="347"/>
    </row>
    <row r="15" spans="1:11" ht="23.25" customHeight="1">
      <c r="A15" s="30">
        <v>5</v>
      </c>
      <c r="B15" s="81">
        <v>1911117101</v>
      </c>
      <c r="C15" s="53" t="s">
        <v>774</v>
      </c>
      <c r="D15" s="82" t="s">
        <v>1548</v>
      </c>
      <c r="E15" s="55" t="s">
        <v>792</v>
      </c>
      <c r="F15" s="83" t="s">
        <v>800</v>
      </c>
      <c r="G15" s="57">
        <v>50</v>
      </c>
      <c r="H15" s="57">
        <v>67</v>
      </c>
      <c r="I15" s="57">
        <f t="shared" si="1"/>
        <v>58.5</v>
      </c>
      <c r="J15" s="51" t="str">
        <f t="shared" si="0"/>
        <v>T. BÌNH</v>
      </c>
      <c r="K15" s="347"/>
    </row>
    <row r="16" spans="1:11" ht="23.25" customHeight="1">
      <c r="A16" s="30">
        <v>6</v>
      </c>
      <c r="B16" s="81">
        <v>1911117077</v>
      </c>
      <c r="C16" s="53" t="s">
        <v>775</v>
      </c>
      <c r="D16" s="82" t="s">
        <v>1786</v>
      </c>
      <c r="E16" s="55" t="s">
        <v>794</v>
      </c>
      <c r="F16" s="83" t="s">
        <v>800</v>
      </c>
      <c r="G16" s="57">
        <v>80</v>
      </c>
      <c r="H16" s="57">
        <v>87</v>
      </c>
      <c r="I16" s="57">
        <f t="shared" si="1"/>
        <v>83.5</v>
      </c>
      <c r="J16" s="51" t="str">
        <f t="shared" si="0"/>
        <v>TỐT</v>
      </c>
      <c r="K16" s="347"/>
    </row>
    <row r="17" spans="1:11" ht="19.5" customHeight="1">
      <c r="A17" s="30">
        <v>7</v>
      </c>
      <c r="B17" s="81">
        <v>1911127340</v>
      </c>
      <c r="C17" s="53" t="s">
        <v>776</v>
      </c>
      <c r="D17" s="82" t="s">
        <v>1635</v>
      </c>
      <c r="E17" s="55" t="s">
        <v>795</v>
      </c>
      <c r="F17" s="83" t="s">
        <v>800</v>
      </c>
      <c r="G17" s="57">
        <v>0</v>
      </c>
      <c r="H17" s="57">
        <v>0</v>
      </c>
      <c r="I17" s="57">
        <f t="shared" si="1"/>
        <v>0</v>
      </c>
      <c r="J17" s="51" t="str">
        <f t="shared" si="0"/>
        <v>KÉM</v>
      </c>
      <c r="K17" s="348" t="s">
        <v>2451</v>
      </c>
    </row>
    <row r="18" spans="1:11" ht="23.25" customHeight="1">
      <c r="A18" s="30">
        <v>8</v>
      </c>
      <c r="B18" s="81">
        <v>1911117156</v>
      </c>
      <c r="C18" s="53" t="s">
        <v>777</v>
      </c>
      <c r="D18" s="82" t="s">
        <v>778</v>
      </c>
      <c r="E18" s="55" t="s">
        <v>645</v>
      </c>
      <c r="F18" s="83" t="s">
        <v>800</v>
      </c>
      <c r="G18" s="57">
        <v>90</v>
      </c>
      <c r="H18" s="57">
        <v>95</v>
      </c>
      <c r="I18" s="57">
        <f t="shared" si="1"/>
        <v>92.5</v>
      </c>
      <c r="J18" s="51" t="str">
        <f t="shared" si="0"/>
        <v>X SẮC</v>
      </c>
      <c r="K18" s="347"/>
    </row>
    <row r="19" spans="1:11" ht="23.25" customHeight="1">
      <c r="A19" s="30">
        <v>9</v>
      </c>
      <c r="B19" s="81">
        <v>1911117138</v>
      </c>
      <c r="C19" s="53" t="s">
        <v>779</v>
      </c>
      <c r="D19" s="82" t="s">
        <v>780</v>
      </c>
      <c r="E19" s="55" t="s">
        <v>613</v>
      </c>
      <c r="F19" s="83" t="s">
        <v>800</v>
      </c>
      <c r="G19" s="57">
        <v>70</v>
      </c>
      <c r="H19" s="57">
        <v>79</v>
      </c>
      <c r="I19" s="57">
        <f t="shared" si="1"/>
        <v>74.5</v>
      </c>
      <c r="J19" s="51" t="str">
        <f t="shared" si="0"/>
        <v>KHÁ</v>
      </c>
      <c r="K19" s="347"/>
    </row>
    <row r="20" spans="1:11" ht="23.25" customHeight="1">
      <c r="A20" s="30">
        <v>10</v>
      </c>
      <c r="B20" s="81">
        <v>1911118072</v>
      </c>
      <c r="C20" s="53" t="s">
        <v>781</v>
      </c>
      <c r="D20" s="82" t="s">
        <v>1542</v>
      </c>
      <c r="E20" s="55" t="s">
        <v>797</v>
      </c>
      <c r="F20" s="83" t="s">
        <v>800</v>
      </c>
      <c r="G20" s="57">
        <v>80</v>
      </c>
      <c r="H20" s="57">
        <v>87</v>
      </c>
      <c r="I20" s="57">
        <f t="shared" si="1"/>
        <v>83.5</v>
      </c>
      <c r="J20" s="51" t="str">
        <f t="shared" si="0"/>
        <v>TỐT</v>
      </c>
      <c r="K20" s="347"/>
    </row>
    <row r="21" spans="1:11" ht="23.25" customHeight="1">
      <c r="A21" s="30">
        <v>11</v>
      </c>
      <c r="B21" s="81">
        <v>1911117146</v>
      </c>
      <c r="C21" s="53" t="s">
        <v>782</v>
      </c>
      <c r="D21" s="82" t="s">
        <v>1540</v>
      </c>
      <c r="E21" s="55" t="s">
        <v>1911</v>
      </c>
      <c r="F21" s="83" t="s">
        <v>800</v>
      </c>
      <c r="G21" s="57">
        <v>78</v>
      </c>
      <c r="H21" s="57">
        <v>90</v>
      </c>
      <c r="I21" s="57">
        <f t="shared" si="1"/>
        <v>84</v>
      </c>
      <c r="J21" s="51" t="str">
        <f t="shared" si="0"/>
        <v>TỐT</v>
      </c>
      <c r="K21" s="347"/>
    </row>
    <row r="22" spans="1:11" ht="23.25" customHeight="1">
      <c r="A22" s="30">
        <v>12</v>
      </c>
      <c r="B22" s="81">
        <v>1911118073</v>
      </c>
      <c r="C22" s="53" t="s">
        <v>1627</v>
      </c>
      <c r="D22" s="82" t="s">
        <v>1530</v>
      </c>
      <c r="E22" s="55" t="s">
        <v>798</v>
      </c>
      <c r="F22" s="83" t="s">
        <v>800</v>
      </c>
      <c r="G22" s="57">
        <v>70</v>
      </c>
      <c r="H22" s="57">
        <v>57</v>
      </c>
      <c r="I22" s="57">
        <f t="shared" si="1"/>
        <v>63.5</v>
      </c>
      <c r="J22" s="51" t="str">
        <f t="shared" si="0"/>
        <v>TB KHÁ</v>
      </c>
      <c r="K22" s="347"/>
    </row>
    <row r="23" spans="1:11" ht="23.25" customHeight="1">
      <c r="A23" s="30">
        <v>13</v>
      </c>
      <c r="B23" s="81">
        <v>1911117149</v>
      </c>
      <c r="C23" s="53" t="s">
        <v>1662</v>
      </c>
      <c r="D23" s="82" t="s">
        <v>1623</v>
      </c>
      <c r="E23" s="55" t="s">
        <v>799</v>
      </c>
      <c r="F23" s="83" t="s">
        <v>800</v>
      </c>
      <c r="G23" s="57">
        <v>78</v>
      </c>
      <c r="H23" s="57">
        <v>78</v>
      </c>
      <c r="I23" s="57">
        <f t="shared" si="1"/>
        <v>78</v>
      </c>
      <c r="J23" s="51" t="str">
        <f t="shared" si="0"/>
        <v>KHÁ</v>
      </c>
      <c r="K23" s="347"/>
    </row>
    <row r="24" spans="1:11" ht="16.5">
      <c r="A24" s="33">
        <v>14</v>
      </c>
      <c r="B24" s="86">
        <v>1811113744</v>
      </c>
      <c r="C24" s="60" t="s">
        <v>787</v>
      </c>
      <c r="D24" s="87" t="s">
        <v>1525</v>
      </c>
      <c r="E24" s="62" t="s">
        <v>87</v>
      </c>
      <c r="F24" s="88" t="s">
        <v>800</v>
      </c>
      <c r="G24" s="64">
        <v>73</v>
      </c>
      <c r="H24" s="64">
        <v>0</v>
      </c>
      <c r="I24" s="64">
        <f t="shared" si="1"/>
        <v>36.5</v>
      </c>
      <c r="J24" s="58" t="str">
        <f t="shared" si="0"/>
        <v>YẾU</v>
      </c>
      <c r="K24" s="358" t="s">
        <v>2451</v>
      </c>
    </row>
    <row r="25" ht="14.25" customHeight="1"/>
    <row r="26" spans="1:14" ht="5.25" customHeight="1">
      <c r="A26" s="36"/>
      <c r="B26" s="37"/>
      <c r="C26" s="37"/>
      <c r="D26" s="37"/>
      <c r="E26" s="37"/>
      <c r="F26" s="37"/>
      <c r="G26" s="38"/>
      <c r="H26" s="38"/>
      <c r="I26" s="38"/>
      <c r="J26" s="36"/>
      <c r="K26" s="38"/>
      <c r="L26" s="38"/>
      <c r="M26" s="38"/>
      <c r="N26" s="38"/>
    </row>
    <row r="27" spans="1:17" ht="16.5">
      <c r="A27" s="36"/>
      <c r="B27" s="36"/>
      <c r="C27" s="38"/>
      <c r="D27" s="38"/>
      <c r="E27" s="38"/>
      <c r="F27" s="38"/>
      <c r="H27" s="329" t="s">
        <v>2448</v>
      </c>
      <c r="I27" s="330"/>
      <c r="J27" s="331"/>
      <c r="K27" s="255"/>
      <c r="O27" s="27"/>
      <c r="P27" s="27"/>
      <c r="Q27" s="27"/>
    </row>
    <row r="28" spans="1:15" ht="23.25">
      <c r="A28" s="36"/>
      <c r="B28" s="36"/>
      <c r="C28" s="38"/>
      <c r="D28" s="38"/>
      <c r="E28" s="38"/>
      <c r="F28" s="38"/>
      <c r="H28" s="350" t="s">
        <v>738</v>
      </c>
      <c r="I28" s="75" t="s">
        <v>739</v>
      </c>
      <c r="J28" s="75" t="s">
        <v>1500</v>
      </c>
      <c r="M28" s="27"/>
      <c r="N28" s="27"/>
      <c r="O28" s="27"/>
    </row>
    <row r="29" spans="1:15" ht="21" customHeight="1">
      <c r="A29" s="36"/>
      <c r="B29" s="70" t="s">
        <v>751</v>
      </c>
      <c r="C29" s="38"/>
      <c r="D29" s="38"/>
      <c r="E29" s="38"/>
      <c r="F29" s="38"/>
      <c r="H29" s="77" t="s">
        <v>172</v>
      </c>
      <c r="I29" s="75">
        <f aca="true" t="shared" si="2" ref="I29:I35">COUNTIF($J$11:$J$24,H29)</f>
        <v>1</v>
      </c>
      <c r="J29" s="74">
        <f aca="true" t="shared" si="3" ref="J29:J36">I29/$I$36</f>
        <v>0.07142857142857142</v>
      </c>
      <c r="M29" s="2"/>
      <c r="N29" s="2"/>
      <c r="O29" s="2"/>
    </row>
    <row r="30" spans="1:15" ht="15.75" customHeight="1">
      <c r="A30" s="36"/>
      <c r="B30" s="36"/>
      <c r="C30" s="38"/>
      <c r="D30" s="38"/>
      <c r="E30" s="38"/>
      <c r="F30" s="38"/>
      <c r="H30" s="77" t="s">
        <v>173</v>
      </c>
      <c r="I30" s="75">
        <f t="shared" si="2"/>
        <v>5</v>
      </c>
      <c r="J30" s="74">
        <f t="shared" si="3"/>
        <v>0.35714285714285715</v>
      </c>
      <c r="M30" s="2"/>
      <c r="N30" s="2"/>
      <c r="O30" s="2"/>
    </row>
    <row r="31" spans="1:15" ht="15.75" customHeight="1">
      <c r="A31" s="36"/>
      <c r="B31" s="36"/>
      <c r="C31" s="38"/>
      <c r="D31" s="38"/>
      <c r="E31" s="38"/>
      <c r="F31" s="38"/>
      <c r="H31" s="77" t="s">
        <v>740</v>
      </c>
      <c r="I31" s="75">
        <f t="shared" si="2"/>
        <v>3</v>
      </c>
      <c r="J31" s="74">
        <f t="shared" si="3"/>
        <v>0.21428571428571427</v>
      </c>
      <c r="M31" s="2"/>
      <c r="N31" s="2"/>
      <c r="O31" s="2"/>
    </row>
    <row r="32" spans="1:15" ht="15.75" customHeight="1">
      <c r="A32" s="36"/>
      <c r="B32" s="36"/>
      <c r="C32" s="38"/>
      <c r="D32" s="38"/>
      <c r="E32" s="38"/>
      <c r="F32" s="38"/>
      <c r="H32" s="77" t="s">
        <v>741</v>
      </c>
      <c r="I32" s="75">
        <f t="shared" si="2"/>
        <v>1</v>
      </c>
      <c r="J32" s="74">
        <f t="shared" si="3"/>
        <v>0.07142857142857142</v>
      </c>
      <c r="M32" s="2"/>
      <c r="N32" s="2"/>
      <c r="O32" s="2"/>
    </row>
    <row r="33" spans="1:15" ht="15.75" customHeight="1">
      <c r="A33" s="36"/>
      <c r="B33" s="36"/>
      <c r="C33" s="38"/>
      <c r="D33" s="38"/>
      <c r="E33" s="38"/>
      <c r="F33" s="38"/>
      <c r="H33" s="77" t="s">
        <v>742</v>
      </c>
      <c r="I33" s="75">
        <f t="shared" si="2"/>
        <v>1</v>
      </c>
      <c r="J33" s="74">
        <f t="shared" si="3"/>
        <v>0.07142857142857142</v>
      </c>
      <c r="M33" s="2"/>
      <c r="N33" s="2"/>
      <c r="O33" s="2"/>
    </row>
    <row r="34" spans="1:15" ht="15.75" customHeight="1">
      <c r="A34" s="36"/>
      <c r="B34" s="36"/>
      <c r="C34" s="38"/>
      <c r="D34" s="38"/>
      <c r="E34" s="38"/>
      <c r="F34" s="38"/>
      <c r="H34" s="77" t="s">
        <v>1939</v>
      </c>
      <c r="I34" s="75">
        <f t="shared" si="2"/>
        <v>2</v>
      </c>
      <c r="J34" s="74">
        <f t="shared" si="3"/>
        <v>0.14285714285714285</v>
      </c>
      <c r="M34" s="2"/>
      <c r="N34" s="2"/>
      <c r="O34" s="2"/>
    </row>
    <row r="35" spans="1:15" ht="21" customHeight="1">
      <c r="A35" s="36"/>
      <c r="B35" s="70" t="s">
        <v>745</v>
      </c>
      <c r="C35" s="38"/>
      <c r="D35" s="38"/>
      <c r="E35" s="38"/>
      <c r="F35" s="38"/>
      <c r="H35" s="77" t="s">
        <v>743</v>
      </c>
      <c r="I35" s="75">
        <f t="shared" si="2"/>
        <v>1</v>
      </c>
      <c r="J35" s="74">
        <f t="shared" si="3"/>
        <v>0.07142857142857142</v>
      </c>
      <c r="M35" s="2"/>
      <c r="N35" s="2"/>
      <c r="O35" s="2"/>
    </row>
    <row r="36" spans="1:15" ht="15.75" customHeight="1">
      <c r="A36" s="36"/>
      <c r="B36" s="36"/>
      <c r="C36" s="38"/>
      <c r="D36" s="38"/>
      <c r="E36" s="38"/>
      <c r="F36" s="38"/>
      <c r="H36" s="77" t="s">
        <v>744</v>
      </c>
      <c r="I36" s="75">
        <f>SUM(I29:I35)</f>
        <v>14</v>
      </c>
      <c r="J36" s="74">
        <f t="shared" si="3"/>
        <v>1</v>
      </c>
      <c r="M36" s="2"/>
      <c r="N36" s="2"/>
      <c r="O36" s="2"/>
    </row>
    <row r="37" spans="2:17" s="3" customFormat="1" ht="8.25" customHeight="1">
      <c r="B37" s="1"/>
      <c r="F37" s="40"/>
      <c r="G37" s="40"/>
      <c r="H37" s="40"/>
      <c r="I37" s="40"/>
      <c r="J37" s="20"/>
      <c r="K37" s="40"/>
      <c r="L37" s="40"/>
      <c r="M37" s="40"/>
      <c r="N37" s="40"/>
      <c r="O37" s="7"/>
      <c r="P37" s="7"/>
      <c r="Q37" s="7"/>
    </row>
    <row r="38" spans="6:13" s="65" customFormat="1" ht="15.75" customHeight="1">
      <c r="F38" s="326" t="str">
        <f ca="1">"Đà Nẵng, ngày"&amp;" "&amp;DAY(TODAY())&amp;" "&amp;"tháng"&amp;" "&amp;MONTH(TODAY())&amp;" "&amp;"năm"&amp;" "&amp;YEAR(TODAY())</f>
        <v>Đà Nẵng, ngày 21 tháng 8 năm 2015</v>
      </c>
      <c r="G38" s="326"/>
      <c r="H38" s="326"/>
      <c r="I38" s="326"/>
      <c r="J38" s="326"/>
      <c r="K38" s="326"/>
      <c r="L38" s="106"/>
      <c r="M38" s="106"/>
    </row>
    <row r="39" spans="1:12" s="68" customFormat="1" ht="21" customHeight="1">
      <c r="A39" s="66" t="s">
        <v>2441</v>
      </c>
      <c r="B39" s="66"/>
      <c r="C39" s="66"/>
      <c r="D39" s="66"/>
      <c r="E39" s="66"/>
      <c r="F39" s="66"/>
      <c r="G39" s="66"/>
      <c r="H39" s="66"/>
      <c r="I39" s="66"/>
      <c r="J39" s="245"/>
      <c r="K39" s="67"/>
      <c r="L39" s="67"/>
    </row>
    <row r="41" ht="11.25" customHeight="1"/>
    <row r="42" spans="1:12" ht="13.5" customHeight="1">
      <c r="A42" s="69"/>
      <c r="B42" s="69"/>
      <c r="C42" s="69"/>
      <c r="K42" s="39"/>
      <c r="L42" s="39"/>
    </row>
    <row r="44" ht="16.5">
      <c r="A44" s="3" t="s">
        <v>1986</v>
      </c>
    </row>
  </sheetData>
  <sheetProtection/>
  <mergeCells count="14">
    <mergeCell ref="E2:K2"/>
    <mergeCell ref="E3:K3"/>
    <mergeCell ref="L3:N3"/>
    <mergeCell ref="L6:N6"/>
    <mergeCell ref="A2:D2"/>
    <mergeCell ref="A3:D3"/>
    <mergeCell ref="A5:K5"/>
    <mergeCell ref="A6:K6"/>
    <mergeCell ref="A7:K7"/>
    <mergeCell ref="A8:K8"/>
    <mergeCell ref="A9:K9"/>
    <mergeCell ref="F38:K38"/>
    <mergeCell ref="C10:D10"/>
    <mergeCell ref="H27:J27"/>
  </mergeCells>
  <conditionalFormatting sqref="G11:I24">
    <cfRule type="cellIs" priority="2" dxfId="0" operator="equal" stopIfTrue="1">
      <formula>0</formula>
    </cfRule>
  </conditionalFormatting>
  <printOptions/>
  <pageMargins left="0.54" right="0.15748031496062992" top="0.3937007874015748" bottom="0.2362204724409449" header="0.2755905511811024" footer="0.23622047244094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2"/>
  <sheetViews>
    <sheetView zoomScalePageLayoutView="0" workbookViewId="0" topLeftCell="A103">
      <selection activeCell="F120" sqref="F120:L120"/>
    </sheetView>
  </sheetViews>
  <sheetFormatPr defaultColWidth="9.140625" defaultRowHeight="12.75"/>
  <cols>
    <col min="1" max="1" width="4.28125" style="1" customWidth="1"/>
    <col min="2" max="2" width="10.140625" style="1" customWidth="1"/>
    <col min="3" max="3" width="17.140625" style="1" customWidth="1"/>
    <col min="4" max="4" width="7.421875" style="1" customWidth="1"/>
    <col min="5" max="5" width="10.421875" style="1" customWidth="1"/>
    <col min="6" max="6" width="11.7109375" style="1" customWidth="1"/>
    <col min="7" max="11" width="7.421875" style="1" customWidth="1"/>
    <col min="12" max="12" width="8.8515625" style="1" customWidth="1"/>
    <col min="13" max="16384" width="9.140625" style="1" customWidth="1"/>
  </cols>
  <sheetData>
    <row r="1" spans="7:12" ht="12" customHeight="1">
      <c r="G1" s="105"/>
      <c r="H1" s="105"/>
      <c r="I1" s="105"/>
      <c r="J1" s="105"/>
      <c r="K1" s="105"/>
      <c r="L1" s="105"/>
    </row>
    <row r="2" spans="1:12" ht="19.5" customHeight="1">
      <c r="A2" s="322" t="s">
        <v>732</v>
      </c>
      <c r="B2" s="322"/>
      <c r="C2" s="322"/>
      <c r="D2" s="322"/>
      <c r="E2" s="39" t="s">
        <v>733</v>
      </c>
      <c r="F2" s="39"/>
      <c r="G2" s="39"/>
      <c r="H2" s="39"/>
      <c r="I2" s="39"/>
      <c r="J2" s="39"/>
      <c r="K2" s="39"/>
      <c r="L2" s="39"/>
    </row>
    <row r="3" spans="1:12" ht="16.5">
      <c r="A3" s="321" t="s">
        <v>734</v>
      </c>
      <c r="B3" s="321"/>
      <c r="C3" s="321"/>
      <c r="D3" s="321"/>
      <c r="E3" s="321" t="s">
        <v>731</v>
      </c>
      <c r="F3" s="321"/>
      <c r="G3" s="321"/>
      <c r="H3" s="321"/>
      <c r="I3" s="321"/>
      <c r="J3" s="321"/>
      <c r="K3" s="321"/>
      <c r="L3" s="39"/>
    </row>
    <row r="4" spans="7:12" ht="16.5">
      <c r="G4" s="105"/>
      <c r="H4" s="105"/>
      <c r="I4" s="105"/>
      <c r="J4" s="105"/>
      <c r="K4" s="105"/>
      <c r="L4" s="105"/>
    </row>
    <row r="5" spans="1:12" ht="16.5">
      <c r="A5" s="321" t="s">
        <v>750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9"/>
    </row>
    <row r="6" spans="1:12" ht="16.5">
      <c r="A6" s="321" t="s">
        <v>2446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240"/>
    </row>
    <row r="7" spans="1:12" ht="16.5">
      <c r="A7" s="321" t="s">
        <v>2178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240"/>
    </row>
    <row r="8" spans="1:12" ht="17.25" customHeight="1">
      <c r="A8" s="321" t="s">
        <v>1937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240"/>
    </row>
    <row r="9" spans="1:12" s="2" customFormat="1" ht="17.25" customHeight="1">
      <c r="A9" s="321" t="s">
        <v>749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240"/>
    </row>
    <row r="10" spans="1:12" s="3" customFormat="1" ht="66">
      <c r="A10" s="102" t="s">
        <v>729</v>
      </c>
      <c r="B10" s="102" t="s">
        <v>736</v>
      </c>
      <c r="C10" s="320" t="s">
        <v>735</v>
      </c>
      <c r="D10" s="320"/>
      <c r="E10" s="102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2444</v>
      </c>
      <c r="K10" s="103" t="s">
        <v>737</v>
      </c>
      <c r="L10" s="242"/>
    </row>
    <row r="11" spans="1:11" ht="18" customHeight="1">
      <c r="A11" s="42">
        <v>1</v>
      </c>
      <c r="B11" s="78">
        <v>2021217336</v>
      </c>
      <c r="C11" s="44" t="s">
        <v>1693</v>
      </c>
      <c r="D11" s="79" t="s">
        <v>1649</v>
      </c>
      <c r="E11" s="46">
        <v>35034</v>
      </c>
      <c r="F11" s="80" t="s">
        <v>2175</v>
      </c>
      <c r="G11" s="48">
        <v>85</v>
      </c>
      <c r="H11" s="48">
        <v>85</v>
      </c>
      <c r="I11" s="48">
        <f aca="true" t="shared" si="0" ref="I11:I35">(G11+H11)/2</f>
        <v>85</v>
      </c>
      <c r="J11" s="42" t="str">
        <f aca="true" t="shared" si="1" ref="J11:J35">IF(I11&gt;=90,"X SẮC",IF(I11&gt;=80,"TỐT",IF(I11&gt;=70,"KHÁ",IF(I11&gt;=60,"TB KHÁ",IF(I11&gt;=50,"T. BÌNH",IF(I11&gt;=30,"YẾU","KÉM"))))))</f>
        <v>TỐT</v>
      </c>
      <c r="K11" s="346"/>
    </row>
    <row r="12" spans="1:11" ht="18" customHeight="1">
      <c r="A12" s="51">
        <v>2</v>
      </c>
      <c r="B12" s="81">
        <v>2021213886</v>
      </c>
      <c r="C12" s="53" t="s">
        <v>1784</v>
      </c>
      <c r="D12" s="82" t="s">
        <v>1606</v>
      </c>
      <c r="E12" s="55">
        <v>35318</v>
      </c>
      <c r="F12" s="83" t="s">
        <v>2175</v>
      </c>
      <c r="G12" s="57">
        <v>85</v>
      </c>
      <c r="H12" s="57">
        <v>85</v>
      </c>
      <c r="I12" s="57">
        <f t="shared" si="0"/>
        <v>85</v>
      </c>
      <c r="J12" s="51" t="str">
        <f t="shared" si="1"/>
        <v>TỐT</v>
      </c>
      <c r="K12" s="347"/>
    </row>
    <row r="13" spans="1:11" ht="18" customHeight="1">
      <c r="A13" s="51">
        <v>3</v>
      </c>
      <c r="B13" s="81">
        <v>2020710573</v>
      </c>
      <c r="C13" s="53" t="s">
        <v>2107</v>
      </c>
      <c r="D13" s="82" t="s">
        <v>1562</v>
      </c>
      <c r="E13" s="55">
        <v>35294</v>
      </c>
      <c r="F13" s="83" t="s">
        <v>2175</v>
      </c>
      <c r="G13" s="57">
        <v>92</v>
      </c>
      <c r="H13" s="57">
        <v>90</v>
      </c>
      <c r="I13" s="57">
        <f t="shared" si="0"/>
        <v>91</v>
      </c>
      <c r="J13" s="51" t="str">
        <f t="shared" si="1"/>
        <v>X SẮC</v>
      </c>
      <c r="K13" s="347"/>
    </row>
    <row r="14" spans="1:11" ht="18" customHeight="1">
      <c r="A14" s="51">
        <v>4</v>
      </c>
      <c r="B14" s="81">
        <v>2021217867</v>
      </c>
      <c r="C14" s="53" t="s">
        <v>2108</v>
      </c>
      <c r="D14" s="82" t="s">
        <v>1534</v>
      </c>
      <c r="E14" s="55">
        <v>35336</v>
      </c>
      <c r="F14" s="83" t="s">
        <v>2175</v>
      </c>
      <c r="G14" s="57">
        <v>95</v>
      </c>
      <c r="H14" s="57">
        <v>90</v>
      </c>
      <c r="I14" s="57">
        <f t="shared" si="0"/>
        <v>92.5</v>
      </c>
      <c r="J14" s="51" t="str">
        <f t="shared" si="1"/>
        <v>X SẮC</v>
      </c>
      <c r="K14" s="347"/>
    </row>
    <row r="15" spans="1:11" ht="18" customHeight="1">
      <c r="A15" s="51">
        <v>5</v>
      </c>
      <c r="B15" s="81">
        <v>2021227111</v>
      </c>
      <c r="C15" s="53" t="s">
        <v>2109</v>
      </c>
      <c r="D15" s="82" t="s">
        <v>1561</v>
      </c>
      <c r="E15" s="55">
        <v>35122</v>
      </c>
      <c r="F15" s="83" t="s">
        <v>2175</v>
      </c>
      <c r="G15" s="57">
        <v>85</v>
      </c>
      <c r="H15" s="57">
        <v>85</v>
      </c>
      <c r="I15" s="57">
        <f t="shared" si="0"/>
        <v>85</v>
      </c>
      <c r="J15" s="51" t="str">
        <f t="shared" si="1"/>
        <v>TỐT</v>
      </c>
      <c r="K15" s="347"/>
    </row>
    <row r="16" spans="1:11" ht="18" customHeight="1">
      <c r="A16" s="51">
        <v>6</v>
      </c>
      <c r="B16" s="81">
        <v>2021213660</v>
      </c>
      <c r="C16" s="53" t="s">
        <v>2110</v>
      </c>
      <c r="D16" s="82" t="s">
        <v>1541</v>
      </c>
      <c r="E16" s="55">
        <v>34702</v>
      </c>
      <c r="F16" s="83" t="s">
        <v>2175</v>
      </c>
      <c r="G16" s="57">
        <v>80</v>
      </c>
      <c r="H16" s="57">
        <v>72</v>
      </c>
      <c r="I16" s="57">
        <f t="shared" si="0"/>
        <v>76</v>
      </c>
      <c r="J16" s="51" t="str">
        <f t="shared" si="1"/>
        <v>KHÁ</v>
      </c>
      <c r="K16" s="347"/>
    </row>
    <row r="17" spans="1:11" ht="18" customHeight="1">
      <c r="A17" s="51">
        <v>7</v>
      </c>
      <c r="B17" s="81">
        <v>2020216444</v>
      </c>
      <c r="C17" s="53" t="s">
        <v>2111</v>
      </c>
      <c r="D17" s="82" t="s">
        <v>1927</v>
      </c>
      <c r="E17" s="55">
        <v>35241</v>
      </c>
      <c r="F17" s="83" t="s">
        <v>2175</v>
      </c>
      <c r="G17" s="57">
        <v>98</v>
      </c>
      <c r="H17" s="57">
        <v>100</v>
      </c>
      <c r="I17" s="57">
        <f t="shared" si="0"/>
        <v>99</v>
      </c>
      <c r="J17" s="51" t="str">
        <f t="shared" si="1"/>
        <v>X SẮC</v>
      </c>
      <c r="K17" s="347"/>
    </row>
    <row r="18" spans="1:11" ht="18" customHeight="1">
      <c r="A18" s="51">
        <v>8</v>
      </c>
      <c r="B18" s="81">
        <v>2021215699</v>
      </c>
      <c r="C18" s="53" t="s">
        <v>1634</v>
      </c>
      <c r="D18" s="82" t="s">
        <v>1555</v>
      </c>
      <c r="E18" s="55">
        <v>35375</v>
      </c>
      <c r="F18" s="83" t="s">
        <v>2175</v>
      </c>
      <c r="G18" s="57">
        <v>72</v>
      </c>
      <c r="H18" s="57">
        <v>82</v>
      </c>
      <c r="I18" s="57">
        <f t="shared" si="0"/>
        <v>77</v>
      </c>
      <c r="J18" s="51" t="str">
        <f t="shared" si="1"/>
        <v>KHÁ</v>
      </c>
      <c r="K18" s="347"/>
    </row>
    <row r="19" spans="1:11" ht="18" customHeight="1">
      <c r="A19" s="51">
        <v>9</v>
      </c>
      <c r="B19" s="81">
        <v>2021216283</v>
      </c>
      <c r="C19" s="53" t="s">
        <v>2112</v>
      </c>
      <c r="D19" s="82" t="s">
        <v>2113</v>
      </c>
      <c r="E19" s="55">
        <v>35369</v>
      </c>
      <c r="F19" s="83" t="s">
        <v>2175</v>
      </c>
      <c r="G19" s="57">
        <v>88</v>
      </c>
      <c r="H19" s="57">
        <v>83</v>
      </c>
      <c r="I19" s="57">
        <f t="shared" si="0"/>
        <v>85.5</v>
      </c>
      <c r="J19" s="51" t="str">
        <f t="shared" si="1"/>
        <v>TỐT</v>
      </c>
      <c r="K19" s="347"/>
    </row>
    <row r="20" spans="1:11" ht="18" customHeight="1">
      <c r="A20" s="51">
        <v>10</v>
      </c>
      <c r="B20" s="81">
        <v>2020217320</v>
      </c>
      <c r="C20" s="53" t="s">
        <v>2114</v>
      </c>
      <c r="D20" s="82" t="s">
        <v>1721</v>
      </c>
      <c r="E20" s="55">
        <v>35106</v>
      </c>
      <c r="F20" s="83" t="s">
        <v>2175</v>
      </c>
      <c r="G20" s="57">
        <v>85</v>
      </c>
      <c r="H20" s="57">
        <v>85</v>
      </c>
      <c r="I20" s="57">
        <f t="shared" si="0"/>
        <v>85</v>
      </c>
      <c r="J20" s="51" t="str">
        <f t="shared" si="1"/>
        <v>TỐT</v>
      </c>
      <c r="K20" s="347"/>
    </row>
    <row r="21" spans="1:11" ht="18" customHeight="1">
      <c r="A21" s="51">
        <v>11</v>
      </c>
      <c r="B21" s="81">
        <v>2020217223</v>
      </c>
      <c r="C21" s="53" t="s">
        <v>2115</v>
      </c>
      <c r="D21" s="82" t="s">
        <v>1721</v>
      </c>
      <c r="E21" s="55">
        <v>35096</v>
      </c>
      <c r="F21" s="83" t="s">
        <v>2175</v>
      </c>
      <c r="G21" s="57">
        <v>85</v>
      </c>
      <c r="H21" s="57">
        <v>80</v>
      </c>
      <c r="I21" s="57">
        <f t="shared" si="0"/>
        <v>82.5</v>
      </c>
      <c r="J21" s="51" t="str">
        <f t="shared" si="1"/>
        <v>TỐT</v>
      </c>
      <c r="K21" s="347"/>
    </row>
    <row r="22" spans="1:12" ht="18" customHeight="1">
      <c r="A22" s="51">
        <v>12</v>
      </c>
      <c r="B22" s="81">
        <v>2020213454</v>
      </c>
      <c r="C22" s="53" t="s">
        <v>1239</v>
      </c>
      <c r="D22" s="82" t="s">
        <v>1903</v>
      </c>
      <c r="E22" s="55">
        <v>35105</v>
      </c>
      <c r="F22" s="83" t="s">
        <v>2175</v>
      </c>
      <c r="G22" s="57">
        <v>0</v>
      </c>
      <c r="H22" s="57">
        <v>0</v>
      </c>
      <c r="I22" s="57">
        <f t="shared" si="0"/>
        <v>0</v>
      </c>
      <c r="J22" s="51" t="str">
        <f t="shared" si="1"/>
        <v>KÉM</v>
      </c>
      <c r="K22" s="347" t="s">
        <v>2499</v>
      </c>
      <c r="L22" s="1" t="s">
        <v>2422</v>
      </c>
    </row>
    <row r="23" spans="1:11" ht="18" customHeight="1">
      <c r="A23" s="51">
        <v>13</v>
      </c>
      <c r="B23" s="81">
        <v>2021217446</v>
      </c>
      <c r="C23" s="53" t="s">
        <v>2116</v>
      </c>
      <c r="D23" s="82" t="s">
        <v>1557</v>
      </c>
      <c r="E23" s="55">
        <v>35383</v>
      </c>
      <c r="F23" s="83" t="s">
        <v>2175</v>
      </c>
      <c r="G23" s="57">
        <v>80</v>
      </c>
      <c r="H23" s="57">
        <v>85</v>
      </c>
      <c r="I23" s="57">
        <f t="shared" si="0"/>
        <v>82.5</v>
      </c>
      <c r="J23" s="51" t="str">
        <f t="shared" si="1"/>
        <v>TỐT</v>
      </c>
      <c r="K23" s="347"/>
    </row>
    <row r="24" spans="1:11" ht="18" customHeight="1">
      <c r="A24" s="51">
        <v>14</v>
      </c>
      <c r="B24" s="81">
        <v>2020213684</v>
      </c>
      <c r="C24" s="53" t="s">
        <v>2117</v>
      </c>
      <c r="D24" s="82" t="s">
        <v>1611</v>
      </c>
      <c r="E24" s="55">
        <v>35371</v>
      </c>
      <c r="F24" s="83" t="s">
        <v>2175</v>
      </c>
      <c r="G24" s="57">
        <v>85</v>
      </c>
      <c r="H24" s="57">
        <v>85</v>
      </c>
      <c r="I24" s="57">
        <f t="shared" si="0"/>
        <v>85</v>
      </c>
      <c r="J24" s="51" t="str">
        <f t="shared" si="1"/>
        <v>TỐT</v>
      </c>
      <c r="K24" s="347"/>
    </row>
    <row r="25" spans="1:11" ht="18" customHeight="1">
      <c r="A25" s="51">
        <v>15</v>
      </c>
      <c r="B25" s="81">
        <v>2020214357</v>
      </c>
      <c r="C25" s="53" t="s">
        <v>2118</v>
      </c>
      <c r="D25" s="82" t="s">
        <v>1647</v>
      </c>
      <c r="E25" s="55">
        <v>35267</v>
      </c>
      <c r="F25" s="83" t="s">
        <v>2175</v>
      </c>
      <c r="G25" s="57">
        <v>93</v>
      </c>
      <c r="H25" s="57">
        <v>90</v>
      </c>
      <c r="I25" s="57">
        <f t="shared" si="0"/>
        <v>91.5</v>
      </c>
      <c r="J25" s="51" t="str">
        <f t="shared" si="1"/>
        <v>X SẮC</v>
      </c>
      <c r="K25" s="347"/>
    </row>
    <row r="26" spans="1:11" ht="18" customHeight="1">
      <c r="A26" s="51">
        <v>16</v>
      </c>
      <c r="B26" s="81">
        <v>2021213581</v>
      </c>
      <c r="C26" s="53" t="s">
        <v>2119</v>
      </c>
      <c r="D26" s="82" t="s">
        <v>1729</v>
      </c>
      <c r="E26" s="55">
        <v>35246</v>
      </c>
      <c r="F26" s="83" t="s">
        <v>2175</v>
      </c>
      <c r="G26" s="57">
        <v>80</v>
      </c>
      <c r="H26" s="57">
        <v>83</v>
      </c>
      <c r="I26" s="57">
        <f t="shared" si="0"/>
        <v>81.5</v>
      </c>
      <c r="J26" s="51" t="str">
        <f t="shared" si="1"/>
        <v>TỐT</v>
      </c>
      <c r="K26" s="347"/>
    </row>
    <row r="27" spans="1:11" ht="18" customHeight="1">
      <c r="A27" s="51">
        <v>17</v>
      </c>
      <c r="B27" s="81">
        <v>2020217676</v>
      </c>
      <c r="C27" s="53" t="s">
        <v>15</v>
      </c>
      <c r="D27" s="82" t="s">
        <v>1556</v>
      </c>
      <c r="E27" s="55">
        <v>35172</v>
      </c>
      <c r="F27" s="83" t="s">
        <v>2175</v>
      </c>
      <c r="G27" s="57">
        <v>80</v>
      </c>
      <c r="H27" s="57">
        <v>80</v>
      </c>
      <c r="I27" s="57">
        <f t="shared" si="0"/>
        <v>80</v>
      </c>
      <c r="J27" s="51" t="str">
        <f t="shared" si="1"/>
        <v>TỐT</v>
      </c>
      <c r="K27" s="347"/>
    </row>
    <row r="28" spans="1:11" ht="18" customHeight="1">
      <c r="A28" s="51">
        <v>18</v>
      </c>
      <c r="B28" s="81">
        <v>2020212927</v>
      </c>
      <c r="C28" s="53" t="s">
        <v>2120</v>
      </c>
      <c r="D28" s="82" t="s">
        <v>1668</v>
      </c>
      <c r="E28" s="55">
        <v>35256</v>
      </c>
      <c r="F28" s="83" t="s">
        <v>2175</v>
      </c>
      <c r="G28" s="57">
        <v>100</v>
      </c>
      <c r="H28" s="57">
        <v>97</v>
      </c>
      <c r="I28" s="57">
        <f t="shared" si="0"/>
        <v>98.5</v>
      </c>
      <c r="J28" s="51" t="str">
        <f t="shared" si="1"/>
        <v>X SẮC</v>
      </c>
      <c r="K28" s="347"/>
    </row>
    <row r="29" spans="1:11" ht="18" customHeight="1">
      <c r="A29" s="51">
        <v>19</v>
      </c>
      <c r="B29" s="81">
        <v>2020218372</v>
      </c>
      <c r="C29" s="53" t="s">
        <v>1287</v>
      </c>
      <c r="D29" s="82" t="s">
        <v>1668</v>
      </c>
      <c r="E29" s="55">
        <v>35301</v>
      </c>
      <c r="F29" s="83" t="s">
        <v>2175</v>
      </c>
      <c r="G29" s="57">
        <v>95</v>
      </c>
      <c r="H29" s="57">
        <v>85</v>
      </c>
      <c r="I29" s="57">
        <f t="shared" si="0"/>
        <v>90</v>
      </c>
      <c r="J29" s="51" t="str">
        <f t="shared" si="1"/>
        <v>X SẮC</v>
      </c>
      <c r="K29" s="347"/>
    </row>
    <row r="30" spans="1:11" ht="18" customHeight="1">
      <c r="A30" s="51">
        <v>20</v>
      </c>
      <c r="B30" s="81">
        <v>2020214917</v>
      </c>
      <c r="C30" s="53" t="s">
        <v>1013</v>
      </c>
      <c r="D30" s="82" t="s">
        <v>1521</v>
      </c>
      <c r="E30" s="55">
        <v>35104</v>
      </c>
      <c r="F30" s="83" t="s">
        <v>2175</v>
      </c>
      <c r="G30" s="57">
        <v>93</v>
      </c>
      <c r="H30" s="57">
        <v>87</v>
      </c>
      <c r="I30" s="57">
        <f t="shared" si="0"/>
        <v>90</v>
      </c>
      <c r="J30" s="51" t="str">
        <f t="shared" si="1"/>
        <v>X SẮC</v>
      </c>
      <c r="K30" s="347"/>
    </row>
    <row r="31" spans="1:11" ht="18" customHeight="1">
      <c r="A31" s="51">
        <v>21</v>
      </c>
      <c r="B31" s="81">
        <v>2020218454</v>
      </c>
      <c r="C31" s="53" t="s">
        <v>2121</v>
      </c>
      <c r="D31" s="82" t="s">
        <v>1521</v>
      </c>
      <c r="E31" s="55">
        <v>35127</v>
      </c>
      <c r="F31" s="83" t="s">
        <v>2175</v>
      </c>
      <c r="G31" s="57">
        <v>80</v>
      </c>
      <c r="H31" s="57">
        <v>82</v>
      </c>
      <c r="I31" s="57">
        <f t="shared" si="0"/>
        <v>81</v>
      </c>
      <c r="J31" s="51" t="str">
        <f t="shared" si="1"/>
        <v>TỐT</v>
      </c>
      <c r="K31" s="347"/>
    </row>
    <row r="32" spans="1:11" ht="18" customHeight="1">
      <c r="A32" s="51">
        <v>22</v>
      </c>
      <c r="B32" s="81">
        <v>2021215624</v>
      </c>
      <c r="C32" s="53" t="s">
        <v>861</v>
      </c>
      <c r="D32" s="82" t="s">
        <v>1637</v>
      </c>
      <c r="E32" s="55">
        <v>35394</v>
      </c>
      <c r="F32" s="83" t="s">
        <v>2175</v>
      </c>
      <c r="G32" s="57">
        <v>85</v>
      </c>
      <c r="H32" s="57">
        <v>85</v>
      </c>
      <c r="I32" s="57">
        <f t="shared" si="0"/>
        <v>85</v>
      </c>
      <c r="J32" s="51" t="str">
        <f t="shared" si="1"/>
        <v>TỐT</v>
      </c>
      <c r="K32" s="347"/>
    </row>
    <row r="33" spans="1:11" ht="18" customHeight="1">
      <c r="A33" s="51">
        <v>23</v>
      </c>
      <c r="B33" s="81">
        <v>2021213467</v>
      </c>
      <c r="C33" s="53" t="s">
        <v>1528</v>
      </c>
      <c r="D33" s="82" t="s">
        <v>1551</v>
      </c>
      <c r="E33" s="55">
        <v>35263</v>
      </c>
      <c r="F33" s="83" t="s">
        <v>2175</v>
      </c>
      <c r="G33" s="57">
        <v>95</v>
      </c>
      <c r="H33" s="57">
        <v>85</v>
      </c>
      <c r="I33" s="57">
        <f t="shared" si="0"/>
        <v>90</v>
      </c>
      <c r="J33" s="51" t="str">
        <f t="shared" si="1"/>
        <v>X SẮC</v>
      </c>
      <c r="K33" s="347"/>
    </row>
    <row r="34" spans="1:12" ht="18" customHeight="1">
      <c r="A34" s="51">
        <v>24</v>
      </c>
      <c r="B34" s="81">
        <v>2020210627</v>
      </c>
      <c r="C34" s="53" t="s">
        <v>2122</v>
      </c>
      <c r="D34" s="82" t="s">
        <v>1685</v>
      </c>
      <c r="E34" s="55">
        <v>35377</v>
      </c>
      <c r="F34" s="83" t="s">
        <v>2175</v>
      </c>
      <c r="G34" s="57">
        <v>0</v>
      </c>
      <c r="H34" s="57">
        <v>75</v>
      </c>
      <c r="I34" s="57">
        <f t="shared" si="0"/>
        <v>37.5</v>
      </c>
      <c r="J34" s="51" t="str">
        <f t="shared" si="1"/>
        <v>YẾU</v>
      </c>
      <c r="K34" s="347" t="s">
        <v>2456</v>
      </c>
      <c r="L34" s="1" t="s">
        <v>2681</v>
      </c>
    </row>
    <row r="35" spans="1:11" ht="18" customHeight="1">
      <c r="A35" s="51">
        <v>25</v>
      </c>
      <c r="B35" s="81">
        <v>2020217196</v>
      </c>
      <c r="C35" s="53" t="s">
        <v>2123</v>
      </c>
      <c r="D35" s="82" t="s">
        <v>1685</v>
      </c>
      <c r="E35" s="55">
        <v>35320</v>
      </c>
      <c r="F35" s="83" t="s">
        <v>2175</v>
      </c>
      <c r="G35" s="57">
        <v>82</v>
      </c>
      <c r="H35" s="57">
        <v>82</v>
      </c>
      <c r="I35" s="57">
        <f t="shared" si="0"/>
        <v>82</v>
      </c>
      <c r="J35" s="51" t="str">
        <f t="shared" si="1"/>
        <v>TỐT</v>
      </c>
      <c r="K35" s="347"/>
    </row>
    <row r="36" spans="1:11" ht="18" customHeight="1">
      <c r="A36" s="51">
        <v>26</v>
      </c>
      <c r="B36" s="81">
        <v>2020716879</v>
      </c>
      <c r="C36" s="53" t="s">
        <v>771</v>
      </c>
      <c r="D36" s="82" t="s">
        <v>1543</v>
      </c>
      <c r="E36" s="55">
        <v>34954</v>
      </c>
      <c r="F36" s="83" t="s">
        <v>2176</v>
      </c>
      <c r="G36" s="57">
        <v>79</v>
      </c>
      <c r="H36" s="57">
        <v>81</v>
      </c>
      <c r="I36" s="57">
        <f aca="true" t="shared" si="2" ref="I36:I71">(G36+H36)/2</f>
        <v>80</v>
      </c>
      <c r="J36" s="51" t="str">
        <f aca="true" t="shared" si="3" ref="J36:J71">IF(I36&gt;=90,"X SẮC",IF(I36&gt;=80,"TỐT",IF(I36&gt;=70,"KHÁ",IF(I36&gt;=60,"TB KHÁ",IF(I36&gt;=50,"T. BÌNH",IF(I36&gt;=30,"YẾU","KÉM"))))))</f>
        <v>TỐT</v>
      </c>
      <c r="K36" s="347"/>
    </row>
    <row r="37" spans="1:11" ht="18" customHeight="1">
      <c r="A37" s="51">
        <v>27</v>
      </c>
      <c r="B37" s="81">
        <v>2021218062</v>
      </c>
      <c r="C37" s="53" t="s">
        <v>2124</v>
      </c>
      <c r="D37" s="82" t="s">
        <v>1529</v>
      </c>
      <c r="E37" s="55">
        <v>35340</v>
      </c>
      <c r="F37" s="83" t="s">
        <v>2176</v>
      </c>
      <c r="G37" s="57">
        <v>76</v>
      </c>
      <c r="H37" s="57">
        <v>81.5</v>
      </c>
      <c r="I37" s="57">
        <f t="shared" si="2"/>
        <v>78.75</v>
      </c>
      <c r="J37" s="51" t="str">
        <f t="shared" si="3"/>
        <v>KHÁ</v>
      </c>
      <c r="K37" s="347"/>
    </row>
    <row r="38" spans="1:11" ht="18" customHeight="1">
      <c r="A38" s="51">
        <v>28</v>
      </c>
      <c r="B38" s="81">
        <v>2020216914</v>
      </c>
      <c r="C38" s="53" t="s">
        <v>2125</v>
      </c>
      <c r="D38" s="82" t="s">
        <v>1068</v>
      </c>
      <c r="E38" s="55">
        <v>35104</v>
      </c>
      <c r="F38" s="83" t="s">
        <v>2176</v>
      </c>
      <c r="G38" s="57">
        <v>90</v>
      </c>
      <c r="H38" s="57">
        <v>89.5</v>
      </c>
      <c r="I38" s="57">
        <f t="shared" si="2"/>
        <v>89.75</v>
      </c>
      <c r="J38" s="51" t="str">
        <f t="shared" si="3"/>
        <v>TỐT</v>
      </c>
      <c r="K38" s="347"/>
    </row>
    <row r="39" spans="1:11" ht="18" customHeight="1">
      <c r="A39" s="51">
        <v>29</v>
      </c>
      <c r="B39" s="81">
        <v>2021216249</v>
      </c>
      <c r="C39" s="53" t="s">
        <v>1634</v>
      </c>
      <c r="D39" s="82" t="s">
        <v>1598</v>
      </c>
      <c r="E39" s="55">
        <v>35312</v>
      </c>
      <c r="F39" s="83" t="s">
        <v>2176</v>
      </c>
      <c r="G39" s="57">
        <v>73</v>
      </c>
      <c r="H39" s="57">
        <v>80.5</v>
      </c>
      <c r="I39" s="57">
        <f t="shared" si="2"/>
        <v>76.75</v>
      </c>
      <c r="J39" s="51" t="str">
        <f t="shared" si="3"/>
        <v>KHÁ</v>
      </c>
      <c r="K39" s="347"/>
    </row>
    <row r="40" spans="1:11" ht="18" customHeight="1">
      <c r="A40" s="51">
        <v>30</v>
      </c>
      <c r="B40" s="81">
        <v>2020216675</v>
      </c>
      <c r="C40" s="53" t="s">
        <v>2126</v>
      </c>
      <c r="D40" s="82" t="s">
        <v>1603</v>
      </c>
      <c r="E40" s="55">
        <v>35420</v>
      </c>
      <c r="F40" s="83" t="s">
        <v>2176</v>
      </c>
      <c r="G40" s="57">
        <v>92</v>
      </c>
      <c r="H40" s="57">
        <v>92.5</v>
      </c>
      <c r="I40" s="57">
        <f t="shared" si="2"/>
        <v>92.25</v>
      </c>
      <c r="J40" s="51" t="str">
        <f t="shared" si="3"/>
        <v>X SẮC</v>
      </c>
      <c r="K40" s="347"/>
    </row>
    <row r="41" spans="1:11" ht="18" customHeight="1">
      <c r="A41" s="51">
        <v>31</v>
      </c>
      <c r="B41" s="81">
        <v>2020213379</v>
      </c>
      <c r="C41" s="53" t="s">
        <v>24</v>
      </c>
      <c r="D41" s="82" t="s">
        <v>1578</v>
      </c>
      <c r="E41" s="55">
        <v>35353</v>
      </c>
      <c r="F41" s="83" t="s">
        <v>2176</v>
      </c>
      <c r="G41" s="57">
        <v>74</v>
      </c>
      <c r="H41" s="57">
        <v>83.5</v>
      </c>
      <c r="I41" s="57">
        <f t="shared" si="2"/>
        <v>78.75</v>
      </c>
      <c r="J41" s="51" t="str">
        <f t="shared" si="3"/>
        <v>KHÁ</v>
      </c>
      <c r="K41" s="347"/>
    </row>
    <row r="42" spans="1:11" ht="18" customHeight="1">
      <c r="A42" s="51">
        <v>32</v>
      </c>
      <c r="B42" s="81">
        <v>2020213388</v>
      </c>
      <c r="C42" s="53" t="s">
        <v>2127</v>
      </c>
      <c r="D42" s="82" t="s">
        <v>1562</v>
      </c>
      <c r="E42" s="55">
        <v>35071</v>
      </c>
      <c r="F42" s="83" t="s">
        <v>2176</v>
      </c>
      <c r="G42" s="57">
        <v>80</v>
      </c>
      <c r="H42" s="57">
        <v>59</v>
      </c>
      <c r="I42" s="57">
        <f t="shared" si="2"/>
        <v>69.5</v>
      </c>
      <c r="J42" s="51" t="str">
        <f t="shared" si="3"/>
        <v>TB KHÁ</v>
      </c>
      <c r="K42" s="347"/>
    </row>
    <row r="43" spans="1:11" ht="18" customHeight="1">
      <c r="A43" s="51">
        <v>33</v>
      </c>
      <c r="B43" s="81">
        <v>2021216374</v>
      </c>
      <c r="C43" s="53" t="s">
        <v>1597</v>
      </c>
      <c r="D43" s="82" t="s">
        <v>1562</v>
      </c>
      <c r="E43" s="55">
        <v>34865</v>
      </c>
      <c r="F43" s="83" t="s">
        <v>2176</v>
      </c>
      <c r="G43" s="57">
        <v>83</v>
      </c>
      <c r="H43" s="57">
        <v>91</v>
      </c>
      <c r="I43" s="57">
        <f t="shared" si="2"/>
        <v>87</v>
      </c>
      <c r="J43" s="51" t="str">
        <f t="shared" si="3"/>
        <v>TỐT</v>
      </c>
      <c r="K43" s="347"/>
    </row>
    <row r="44" spans="1:11" ht="18" customHeight="1">
      <c r="A44" s="51">
        <v>34</v>
      </c>
      <c r="B44" s="81">
        <v>2020210989</v>
      </c>
      <c r="C44" s="53" t="s">
        <v>1660</v>
      </c>
      <c r="D44" s="82" t="s">
        <v>1671</v>
      </c>
      <c r="E44" s="55">
        <v>35097</v>
      </c>
      <c r="F44" s="83" t="s">
        <v>2176</v>
      </c>
      <c r="G44" s="57">
        <v>78</v>
      </c>
      <c r="H44" s="57">
        <v>89.5</v>
      </c>
      <c r="I44" s="57">
        <f t="shared" si="2"/>
        <v>83.75</v>
      </c>
      <c r="J44" s="51" t="str">
        <f t="shared" si="3"/>
        <v>TỐT</v>
      </c>
      <c r="K44" s="347"/>
    </row>
    <row r="45" spans="1:11" ht="18" customHeight="1">
      <c r="A45" s="51">
        <v>35</v>
      </c>
      <c r="B45" s="81">
        <v>2020213690</v>
      </c>
      <c r="C45" s="53" t="s">
        <v>2128</v>
      </c>
      <c r="D45" s="82" t="s">
        <v>1563</v>
      </c>
      <c r="E45" s="55">
        <v>35011</v>
      </c>
      <c r="F45" s="83" t="s">
        <v>2176</v>
      </c>
      <c r="G45" s="57">
        <v>91</v>
      </c>
      <c r="H45" s="57">
        <v>89.5</v>
      </c>
      <c r="I45" s="57">
        <f t="shared" si="2"/>
        <v>90.25</v>
      </c>
      <c r="J45" s="51" t="str">
        <f t="shared" si="3"/>
        <v>X SẮC</v>
      </c>
      <c r="K45" s="347"/>
    </row>
    <row r="46" spans="1:11" ht="18" customHeight="1">
      <c r="A46" s="51">
        <v>36</v>
      </c>
      <c r="B46" s="81">
        <v>2020216698</v>
      </c>
      <c r="C46" s="53" t="s">
        <v>2129</v>
      </c>
      <c r="D46" s="82" t="s">
        <v>2130</v>
      </c>
      <c r="E46" s="55">
        <v>35225</v>
      </c>
      <c r="F46" s="83" t="s">
        <v>2176</v>
      </c>
      <c r="G46" s="57">
        <v>86</v>
      </c>
      <c r="H46" s="57">
        <v>89.5</v>
      </c>
      <c r="I46" s="57">
        <f t="shared" si="2"/>
        <v>87.75</v>
      </c>
      <c r="J46" s="51" t="str">
        <f t="shared" si="3"/>
        <v>TỐT</v>
      </c>
      <c r="K46" s="347"/>
    </row>
    <row r="47" spans="1:12" ht="18" customHeight="1">
      <c r="A47" s="51">
        <v>37</v>
      </c>
      <c r="B47" s="81">
        <v>2020355495</v>
      </c>
      <c r="C47" s="53" t="s">
        <v>2151</v>
      </c>
      <c r="D47" s="82" t="s">
        <v>1561</v>
      </c>
      <c r="E47" s="55">
        <v>34954</v>
      </c>
      <c r="F47" s="83" t="s">
        <v>2176</v>
      </c>
      <c r="G47" s="57">
        <v>0</v>
      </c>
      <c r="H47" s="57">
        <v>0</v>
      </c>
      <c r="I47" s="57">
        <f t="shared" si="2"/>
        <v>0</v>
      </c>
      <c r="J47" s="51" t="str">
        <f t="shared" si="3"/>
        <v>KÉM</v>
      </c>
      <c r="K47" s="347" t="s">
        <v>2499</v>
      </c>
      <c r="L47" s="1" t="s">
        <v>2423</v>
      </c>
    </row>
    <row r="48" spans="1:11" ht="18" customHeight="1">
      <c r="A48" s="51">
        <v>38</v>
      </c>
      <c r="B48" s="81">
        <v>2020254880</v>
      </c>
      <c r="C48" s="53" t="s">
        <v>1239</v>
      </c>
      <c r="D48" s="82" t="s">
        <v>1616</v>
      </c>
      <c r="E48" s="55">
        <v>35126</v>
      </c>
      <c r="F48" s="83" t="s">
        <v>2176</v>
      </c>
      <c r="G48" s="57">
        <v>78</v>
      </c>
      <c r="H48" s="57">
        <v>80</v>
      </c>
      <c r="I48" s="57">
        <f t="shared" si="2"/>
        <v>79</v>
      </c>
      <c r="J48" s="51" t="str">
        <f t="shared" si="3"/>
        <v>KHÁ</v>
      </c>
      <c r="K48" s="347"/>
    </row>
    <row r="49" spans="1:11" ht="18" customHeight="1">
      <c r="A49" s="51">
        <v>39</v>
      </c>
      <c r="B49" s="81">
        <v>2021338418</v>
      </c>
      <c r="C49" s="53" t="s">
        <v>2131</v>
      </c>
      <c r="D49" s="82" t="s">
        <v>1706</v>
      </c>
      <c r="E49" s="55">
        <v>35356</v>
      </c>
      <c r="F49" s="83" t="s">
        <v>2176</v>
      </c>
      <c r="G49" s="57">
        <v>80</v>
      </c>
      <c r="H49" s="57">
        <v>86.5</v>
      </c>
      <c r="I49" s="57">
        <f t="shared" si="2"/>
        <v>83.25</v>
      </c>
      <c r="J49" s="51" t="str">
        <f t="shared" si="3"/>
        <v>TỐT</v>
      </c>
      <c r="K49" s="347"/>
    </row>
    <row r="50" spans="1:12" ht="18" customHeight="1">
      <c r="A50" s="51">
        <v>40</v>
      </c>
      <c r="B50" s="81">
        <v>1920216586</v>
      </c>
      <c r="C50" s="53" t="s">
        <v>1648</v>
      </c>
      <c r="D50" s="82" t="s">
        <v>1518</v>
      </c>
      <c r="E50" s="55">
        <v>34972</v>
      </c>
      <c r="F50" s="83" t="s">
        <v>2176</v>
      </c>
      <c r="G50" s="57">
        <v>83</v>
      </c>
      <c r="H50" s="57">
        <v>83.5</v>
      </c>
      <c r="I50" s="57">
        <f t="shared" si="2"/>
        <v>83.25</v>
      </c>
      <c r="J50" s="51" t="str">
        <f t="shared" si="3"/>
        <v>TỐT</v>
      </c>
      <c r="K50" s="347"/>
      <c r="L50" s="1" t="s">
        <v>2420</v>
      </c>
    </row>
    <row r="51" spans="1:11" ht="18" customHeight="1">
      <c r="A51" s="51">
        <v>41</v>
      </c>
      <c r="B51" s="81">
        <v>2020216627</v>
      </c>
      <c r="C51" s="53" t="s">
        <v>2132</v>
      </c>
      <c r="D51" s="82" t="s">
        <v>778</v>
      </c>
      <c r="E51" s="55">
        <v>34565</v>
      </c>
      <c r="F51" s="83" t="s">
        <v>2176</v>
      </c>
      <c r="G51" s="57">
        <v>90</v>
      </c>
      <c r="H51" s="57">
        <v>92.5</v>
      </c>
      <c r="I51" s="57">
        <f t="shared" si="2"/>
        <v>91.25</v>
      </c>
      <c r="J51" s="51" t="str">
        <f t="shared" si="3"/>
        <v>X SẮC</v>
      </c>
      <c r="K51" s="347"/>
    </row>
    <row r="52" spans="1:11" ht="18" customHeight="1">
      <c r="A52" s="51">
        <v>42</v>
      </c>
      <c r="B52" s="81">
        <v>2021213738</v>
      </c>
      <c r="C52" s="53" t="s">
        <v>2133</v>
      </c>
      <c r="D52" s="82" t="s">
        <v>1579</v>
      </c>
      <c r="E52" s="55">
        <v>34403</v>
      </c>
      <c r="F52" s="83" t="s">
        <v>2176</v>
      </c>
      <c r="G52" s="57">
        <v>77</v>
      </c>
      <c r="H52" s="57">
        <v>74.5</v>
      </c>
      <c r="I52" s="57">
        <f t="shared" si="2"/>
        <v>75.75</v>
      </c>
      <c r="J52" s="51" t="str">
        <f t="shared" si="3"/>
        <v>KHÁ</v>
      </c>
      <c r="K52" s="347"/>
    </row>
    <row r="53" spans="1:11" ht="18" customHeight="1">
      <c r="A53" s="51">
        <v>43</v>
      </c>
      <c r="B53" s="81">
        <v>2021213739</v>
      </c>
      <c r="C53" s="53" t="s">
        <v>2134</v>
      </c>
      <c r="D53" s="82" t="s">
        <v>1579</v>
      </c>
      <c r="E53" s="55">
        <v>35277</v>
      </c>
      <c r="F53" s="83" t="s">
        <v>2176</v>
      </c>
      <c r="G53" s="57">
        <v>81</v>
      </c>
      <c r="H53" s="57">
        <v>78.5</v>
      </c>
      <c r="I53" s="57">
        <f t="shared" si="2"/>
        <v>79.75</v>
      </c>
      <c r="J53" s="51" t="str">
        <f t="shared" si="3"/>
        <v>KHÁ</v>
      </c>
      <c r="K53" s="347"/>
    </row>
    <row r="54" spans="1:11" ht="18" customHeight="1">
      <c r="A54" s="51">
        <v>44</v>
      </c>
      <c r="B54" s="81">
        <v>2020214080</v>
      </c>
      <c r="C54" s="53" t="s">
        <v>2135</v>
      </c>
      <c r="D54" s="82" t="s">
        <v>1663</v>
      </c>
      <c r="E54" s="55">
        <v>35294</v>
      </c>
      <c r="F54" s="83" t="s">
        <v>2176</v>
      </c>
      <c r="G54" s="57">
        <v>91</v>
      </c>
      <c r="H54" s="57">
        <v>96</v>
      </c>
      <c r="I54" s="57">
        <f t="shared" si="2"/>
        <v>93.5</v>
      </c>
      <c r="J54" s="51" t="str">
        <f t="shared" si="3"/>
        <v>X SẮC</v>
      </c>
      <c r="K54" s="347"/>
    </row>
    <row r="55" spans="1:11" ht="18" customHeight="1">
      <c r="A55" s="51">
        <v>45</v>
      </c>
      <c r="B55" s="81">
        <v>2021214176</v>
      </c>
      <c r="C55" s="53" t="s">
        <v>2136</v>
      </c>
      <c r="D55" s="82" t="s">
        <v>1517</v>
      </c>
      <c r="E55" s="55">
        <v>35326</v>
      </c>
      <c r="F55" s="83" t="s">
        <v>2176</v>
      </c>
      <c r="G55" s="57">
        <v>87</v>
      </c>
      <c r="H55" s="57">
        <v>78</v>
      </c>
      <c r="I55" s="57">
        <f t="shared" si="2"/>
        <v>82.5</v>
      </c>
      <c r="J55" s="51" t="str">
        <f t="shared" si="3"/>
        <v>TỐT</v>
      </c>
      <c r="K55" s="347"/>
    </row>
    <row r="56" spans="1:11" ht="18" customHeight="1">
      <c r="A56" s="51">
        <v>46</v>
      </c>
      <c r="B56" s="81">
        <v>2020216896</v>
      </c>
      <c r="C56" s="53" t="s">
        <v>1660</v>
      </c>
      <c r="D56" s="82" t="s">
        <v>1556</v>
      </c>
      <c r="E56" s="55">
        <v>35375</v>
      </c>
      <c r="F56" s="83" t="s">
        <v>2176</v>
      </c>
      <c r="G56" s="57">
        <v>85</v>
      </c>
      <c r="H56" s="57">
        <v>87</v>
      </c>
      <c r="I56" s="57">
        <f t="shared" si="2"/>
        <v>86</v>
      </c>
      <c r="J56" s="51" t="str">
        <f t="shared" si="3"/>
        <v>TỐT</v>
      </c>
      <c r="K56" s="347"/>
    </row>
    <row r="57" spans="1:12" ht="18" customHeight="1">
      <c r="A57" s="51">
        <v>47</v>
      </c>
      <c r="B57" s="81">
        <v>2021340944</v>
      </c>
      <c r="C57" s="53" t="s">
        <v>2150</v>
      </c>
      <c r="D57" s="82" t="s">
        <v>1540</v>
      </c>
      <c r="E57" s="55">
        <v>35181</v>
      </c>
      <c r="F57" s="83" t="s">
        <v>2176</v>
      </c>
      <c r="G57" s="57">
        <v>0</v>
      </c>
      <c r="H57" s="57">
        <v>0</v>
      </c>
      <c r="I57" s="57">
        <f t="shared" si="2"/>
        <v>0</v>
      </c>
      <c r="J57" s="51" t="str">
        <f t="shared" si="3"/>
        <v>KÉM</v>
      </c>
      <c r="K57" s="347" t="s">
        <v>2499</v>
      </c>
      <c r="L57" s="1" t="s">
        <v>2423</v>
      </c>
    </row>
    <row r="58" spans="1:11" ht="18" customHeight="1">
      <c r="A58" s="51">
        <v>48</v>
      </c>
      <c r="B58" s="81">
        <v>2020215736</v>
      </c>
      <c r="C58" s="53" t="s">
        <v>2137</v>
      </c>
      <c r="D58" s="82" t="s">
        <v>1406</v>
      </c>
      <c r="E58" s="55">
        <v>35152</v>
      </c>
      <c r="F58" s="83" t="s">
        <v>2176</v>
      </c>
      <c r="G58" s="57">
        <v>89</v>
      </c>
      <c r="H58" s="57">
        <v>93</v>
      </c>
      <c r="I58" s="57">
        <f t="shared" si="2"/>
        <v>91</v>
      </c>
      <c r="J58" s="51" t="str">
        <f t="shared" si="3"/>
        <v>X SẮC</v>
      </c>
      <c r="K58" s="347"/>
    </row>
    <row r="59" spans="1:11" ht="18" customHeight="1">
      <c r="A59" s="51">
        <v>49</v>
      </c>
      <c r="B59" s="81">
        <v>2020214823</v>
      </c>
      <c r="C59" s="53" t="s">
        <v>2138</v>
      </c>
      <c r="D59" s="82" t="s">
        <v>1645</v>
      </c>
      <c r="E59" s="55">
        <v>35396</v>
      </c>
      <c r="F59" s="83" t="s">
        <v>2176</v>
      </c>
      <c r="G59" s="57">
        <v>83</v>
      </c>
      <c r="H59" s="57">
        <v>86.5</v>
      </c>
      <c r="I59" s="57">
        <f t="shared" si="2"/>
        <v>84.75</v>
      </c>
      <c r="J59" s="51" t="str">
        <f t="shared" si="3"/>
        <v>TỐT</v>
      </c>
      <c r="K59" s="347"/>
    </row>
    <row r="60" spans="1:11" ht="18" customHeight="1">
      <c r="A60" s="51">
        <v>50</v>
      </c>
      <c r="B60" s="81">
        <v>2020713910</v>
      </c>
      <c r="C60" s="53" t="s">
        <v>2139</v>
      </c>
      <c r="D60" s="82" t="s">
        <v>1645</v>
      </c>
      <c r="E60" s="55">
        <v>35229</v>
      </c>
      <c r="F60" s="83" t="s">
        <v>2176</v>
      </c>
      <c r="G60" s="57">
        <v>90</v>
      </c>
      <c r="H60" s="57">
        <v>92</v>
      </c>
      <c r="I60" s="57">
        <f t="shared" si="2"/>
        <v>91</v>
      </c>
      <c r="J60" s="51" t="str">
        <f t="shared" si="3"/>
        <v>X SẮC</v>
      </c>
      <c r="K60" s="347"/>
    </row>
    <row r="61" spans="1:11" ht="18" customHeight="1">
      <c r="A61" s="51">
        <v>51</v>
      </c>
      <c r="B61" s="81">
        <v>2020217444</v>
      </c>
      <c r="C61" s="53" t="s">
        <v>1287</v>
      </c>
      <c r="D61" s="82" t="s">
        <v>1521</v>
      </c>
      <c r="E61" s="55">
        <v>35126</v>
      </c>
      <c r="F61" s="83" t="s">
        <v>2176</v>
      </c>
      <c r="G61" s="57">
        <v>89</v>
      </c>
      <c r="H61" s="57">
        <v>89.5</v>
      </c>
      <c r="I61" s="57">
        <f t="shared" si="2"/>
        <v>89.25</v>
      </c>
      <c r="J61" s="51" t="str">
        <f t="shared" si="3"/>
        <v>TỐT</v>
      </c>
      <c r="K61" s="347"/>
    </row>
    <row r="62" spans="1:11" ht="18" customHeight="1">
      <c r="A62" s="51">
        <v>52</v>
      </c>
      <c r="B62" s="81">
        <v>2021714990</v>
      </c>
      <c r="C62" s="53" t="s">
        <v>2140</v>
      </c>
      <c r="D62" s="82" t="s">
        <v>30</v>
      </c>
      <c r="E62" s="55">
        <v>35065</v>
      </c>
      <c r="F62" s="83" t="s">
        <v>2176</v>
      </c>
      <c r="G62" s="57">
        <v>85</v>
      </c>
      <c r="H62" s="57">
        <v>0</v>
      </c>
      <c r="I62" s="57">
        <f t="shared" si="2"/>
        <v>42.5</v>
      </c>
      <c r="J62" s="51" t="str">
        <f t="shared" si="3"/>
        <v>YẾU</v>
      </c>
      <c r="K62" s="347" t="s">
        <v>2499</v>
      </c>
    </row>
    <row r="63" spans="1:11" ht="18" customHeight="1">
      <c r="A63" s="51">
        <v>53</v>
      </c>
      <c r="B63" s="81">
        <v>2020213948</v>
      </c>
      <c r="C63" s="53" t="s">
        <v>2141</v>
      </c>
      <c r="D63" s="82" t="s">
        <v>2142</v>
      </c>
      <c r="E63" s="55">
        <v>35225</v>
      </c>
      <c r="F63" s="83" t="s">
        <v>2176</v>
      </c>
      <c r="G63" s="57">
        <v>91</v>
      </c>
      <c r="H63" s="57">
        <v>98.5</v>
      </c>
      <c r="I63" s="57">
        <f t="shared" si="2"/>
        <v>94.75</v>
      </c>
      <c r="J63" s="51" t="str">
        <f t="shared" si="3"/>
        <v>X SẮC</v>
      </c>
      <c r="K63" s="347"/>
    </row>
    <row r="64" spans="1:12" ht="18" customHeight="1">
      <c r="A64" s="51">
        <v>54</v>
      </c>
      <c r="B64" s="81">
        <v>2021355517</v>
      </c>
      <c r="C64" s="53" t="s">
        <v>2143</v>
      </c>
      <c r="D64" s="82" t="s">
        <v>1637</v>
      </c>
      <c r="E64" s="55">
        <v>35337</v>
      </c>
      <c r="F64" s="83" t="s">
        <v>2176</v>
      </c>
      <c r="G64" s="57">
        <v>0</v>
      </c>
      <c r="H64" s="57">
        <v>0</v>
      </c>
      <c r="I64" s="57">
        <f t="shared" si="2"/>
        <v>0</v>
      </c>
      <c r="J64" s="51" t="str">
        <f t="shared" si="3"/>
        <v>KÉM</v>
      </c>
      <c r="K64" s="347" t="s">
        <v>2499</v>
      </c>
      <c r="L64" s="1" t="s">
        <v>2424</v>
      </c>
    </row>
    <row r="65" spans="1:11" ht="18" customHeight="1">
      <c r="A65" s="51">
        <v>55</v>
      </c>
      <c r="B65" s="81">
        <v>2021213420</v>
      </c>
      <c r="C65" s="53" t="s">
        <v>2144</v>
      </c>
      <c r="D65" s="82" t="s">
        <v>2145</v>
      </c>
      <c r="E65" s="55">
        <v>34756</v>
      </c>
      <c r="F65" s="83" t="s">
        <v>2176</v>
      </c>
      <c r="G65" s="57">
        <v>88</v>
      </c>
      <c r="H65" s="57">
        <v>77.5</v>
      </c>
      <c r="I65" s="57">
        <f t="shared" si="2"/>
        <v>82.75</v>
      </c>
      <c r="J65" s="51" t="str">
        <f t="shared" si="3"/>
        <v>TỐT</v>
      </c>
      <c r="K65" s="347"/>
    </row>
    <row r="66" spans="1:11" ht="18" customHeight="1">
      <c r="A66" s="51">
        <v>56</v>
      </c>
      <c r="B66" s="81">
        <v>1920216581</v>
      </c>
      <c r="C66" s="53" t="s">
        <v>2152</v>
      </c>
      <c r="D66" s="82" t="s">
        <v>762</v>
      </c>
      <c r="E66" s="55">
        <v>34750</v>
      </c>
      <c r="F66" s="83" t="s">
        <v>2176</v>
      </c>
      <c r="G66" s="57">
        <v>78</v>
      </c>
      <c r="H66" s="57">
        <v>0</v>
      </c>
      <c r="I66" s="57">
        <f t="shared" si="2"/>
        <v>39</v>
      </c>
      <c r="J66" s="51" t="str">
        <f t="shared" si="3"/>
        <v>YẾU</v>
      </c>
      <c r="K66" s="347" t="s">
        <v>2499</v>
      </c>
    </row>
    <row r="67" spans="1:11" ht="18" customHeight="1">
      <c r="A67" s="51">
        <v>57</v>
      </c>
      <c r="B67" s="81">
        <v>2020214152</v>
      </c>
      <c r="C67" s="53" t="s">
        <v>2146</v>
      </c>
      <c r="D67" s="82" t="s">
        <v>762</v>
      </c>
      <c r="E67" s="55">
        <v>35253</v>
      </c>
      <c r="F67" s="83" t="s">
        <v>2176</v>
      </c>
      <c r="G67" s="57">
        <v>89</v>
      </c>
      <c r="H67" s="57">
        <v>94</v>
      </c>
      <c r="I67" s="57">
        <f t="shared" si="2"/>
        <v>91.5</v>
      </c>
      <c r="J67" s="51" t="str">
        <f t="shared" si="3"/>
        <v>X SẮC</v>
      </c>
      <c r="K67" s="347"/>
    </row>
    <row r="68" spans="1:11" ht="18" customHeight="1">
      <c r="A68" s="51">
        <v>58</v>
      </c>
      <c r="B68" s="81">
        <v>2020218305</v>
      </c>
      <c r="C68" s="53" t="s">
        <v>2147</v>
      </c>
      <c r="D68" s="82" t="s">
        <v>1665</v>
      </c>
      <c r="E68" s="55">
        <v>35165</v>
      </c>
      <c r="F68" s="83" t="s">
        <v>2176</v>
      </c>
      <c r="G68" s="57">
        <v>81</v>
      </c>
      <c r="H68" s="57">
        <v>0</v>
      </c>
      <c r="I68" s="57">
        <f t="shared" si="2"/>
        <v>40.5</v>
      </c>
      <c r="J68" s="51" t="str">
        <f t="shared" si="3"/>
        <v>YẾU</v>
      </c>
      <c r="K68" s="347" t="s">
        <v>2499</v>
      </c>
    </row>
    <row r="69" spans="1:11" ht="18" customHeight="1">
      <c r="A69" s="51">
        <v>59</v>
      </c>
      <c r="B69" s="81">
        <v>2020215772</v>
      </c>
      <c r="C69" s="53" t="s">
        <v>1907</v>
      </c>
      <c r="D69" s="82" t="s">
        <v>1551</v>
      </c>
      <c r="E69" s="55">
        <v>35166</v>
      </c>
      <c r="F69" s="83" t="s">
        <v>2176</v>
      </c>
      <c r="G69" s="57">
        <v>84</v>
      </c>
      <c r="H69" s="57">
        <v>0</v>
      </c>
      <c r="I69" s="57">
        <f t="shared" si="2"/>
        <v>42</v>
      </c>
      <c r="J69" s="51" t="str">
        <f t="shared" si="3"/>
        <v>YẾU</v>
      </c>
      <c r="K69" s="347" t="s">
        <v>2499</v>
      </c>
    </row>
    <row r="70" spans="1:12" ht="18" customHeight="1">
      <c r="A70" s="51">
        <v>60</v>
      </c>
      <c r="B70" s="81">
        <v>2021217516</v>
      </c>
      <c r="C70" s="53" t="s">
        <v>1710</v>
      </c>
      <c r="D70" s="82" t="s">
        <v>1559</v>
      </c>
      <c r="E70" s="55">
        <v>35376</v>
      </c>
      <c r="F70" s="83" t="s">
        <v>2176</v>
      </c>
      <c r="G70" s="57">
        <v>0</v>
      </c>
      <c r="H70" s="57">
        <v>0</v>
      </c>
      <c r="I70" s="57">
        <f t="shared" si="2"/>
        <v>0</v>
      </c>
      <c r="J70" s="51" t="str">
        <f t="shared" si="3"/>
        <v>KÉM</v>
      </c>
      <c r="K70" s="347" t="s">
        <v>2499</v>
      </c>
      <c r="L70" s="1" t="s">
        <v>2424</v>
      </c>
    </row>
    <row r="71" spans="1:11" ht="18" customHeight="1">
      <c r="A71" s="51">
        <v>61</v>
      </c>
      <c r="B71" s="81">
        <v>2020217912</v>
      </c>
      <c r="C71" s="53" t="s">
        <v>2148</v>
      </c>
      <c r="D71" s="82" t="s">
        <v>1700</v>
      </c>
      <c r="E71" s="55">
        <v>35378</v>
      </c>
      <c r="F71" s="83" t="s">
        <v>2176</v>
      </c>
      <c r="G71" s="57">
        <v>93</v>
      </c>
      <c r="H71" s="57">
        <v>92</v>
      </c>
      <c r="I71" s="57">
        <f t="shared" si="2"/>
        <v>92.5</v>
      </c>
      <c r="J71" s="51" t="str">
        <f t="shared" si="3"/>
        <v>X SẮC</v>
      </c>
      <c r="K71" s="347"/>
    </row>
    <row r="72" spans="1:11" ht="18" customHeight="1">
      <c r="A72" s="51">
        <v>62</v>
      </c>
      <c r="B72" s="81">
        <v>2020213815</v>
      </c>
      <c r="C72" s="53" t="s">
        <v>2154</v>
      </c>
      <c r="D72" s="82" t="s">
        <v>1957</v>
      </c>
      <c r="E72" s="55">
        <v>35241</v>
      </c>
      <c r="F72" s="83" t="s">
        <v>2177</v>
      </c>
      <c r="G72" s="57">
        <v>87</v>
      </c>
      <c r="H72" s="57">
        <v>84</v>
      </c>
      <c r="I72" s="57">
        <f>(G72+H72)/2</f>
        <v>85.5</v>
      </c>
      <c r="J72" s="51" t="str">
        <f>IF(I72&gt;=90,"X SẮC",IF(I72&gt;=80,"TỐT",IF(I72&gt;=70,"KHÁ",IF(I72&gt;=60,"TB KHÁ",IF(I72&gt;=50,"T. BÌNH",IF(I72&gt;=30,"YẾU","KÉM"))))))</f>
        <v>TỐT</v>
      </c>
      <c r="K72" s="347"/>
    </row>
    <row r="73" spans="1:12" ht="18" customHeight="1">
      <c r="A73" s="51">
        <v>63</v>
      </c>
      <c r="B73" s="81">
        <v>2021350911</v>
      </c>
      <c r="C73" s="53" t="s">
        <v>2173</v>
      </c>
      <c r="D73" s="82" t="s">
        <v>1628</v>
      </c>
      <c r="E73" s="55">
        <v>34837</v>
      </c>
      <c r="F73" s="83" t="s">
        <v>2177</v>
      </c>
      <c r="G73" s="57">
        <v>90</v>
      </c>
      <c r="H73" s="57">
        <v>0</v>
      </c>
      <c r="I73" s="57">
        <f>(G73+H73)/2</f>
        <v>45</v>
      </c>
      <c r="J73" s="51" t="str">
        <f aca="true" t="shared" si="4" ref="J73:J106">IF(I73&gt;=90,"X SẮC",IF(I73&gt;=80,"TỐT",IF(I73&gt;=70,"KHÁ",IF(I73&gt;=60,"TB KHÁ",IF(I73&gt;=50,"T. BÌNH",IF(I73&gt;=30,"YẾU","KÉM"))))))</f>
        <v>YẾU</v>
      </c>
      <c r="K73" s="347" t="s">
        <v>2464</v>
      </c>
      <c r="L73" s="1" t="s">
        <v>2516</v>
      </c>
    </row>
    <row r="74" spans="1:11" ht="18" customHeight="1">
      <c r="A74" s="51">
        <v>64</v>
      </c>
      <c r="B74" s="81">
        <v>2021214792</v>
      </c>
      <c r="C74" s="53" t="s">
        <v>2155</v>
      </c>
      <c r="D74" s="82" t="s">
        <v>1522</v>
      </c>
      <c r="E74" s="55">
        <v>35182</v>
      </c>
      <c r="F74" s="83" t="s">
        <v>2177</v>
      </c>
      <c r="G74" s="57">
        <v>85</v>
      </c>
      <c r="H74" s="57">
        <v>79</v>
      </c>
      <c r="I74" s="57">
        <f aca="true" t="shared" si="5" ref="I74:I106">(G74+H74)/2</f>
        <v>82</v>
      </c>
      <c r="J74" s="51" t="str">
        <f t="shared" si="4"/>
        <v>TỐT</v>
      </c>
      <c r="K74" s="347"/>
    </row>
    <row r="75" spans="1:11" ht="18" customHeight="1">
      <c r="A75" s="51">
        <v>65</v>
      </c>
      <c r="B75" s="81">
        <v>2020213021</v>
      </c>
      <c r="C75" s="53" t="s">
        <v>1287</v>
      </c>
      <c r="D75" s="82" t="s">
        <v>1604</v>
      </c>
      <c r="E75" s="55">
        <v>35405</v>
      </c>
      <c r="F75" s="83" t="s">
        <v>2177</v>
      </c>
      <c r="G75" s="57">
        <v>87</v>
      </c>
      <c r="H75" s="57">
        <v>90</v>
      </c>
      <c r="I75" s="57">
        <f t="shared" si="5"/>
        <v>88.5</v>
      </c>
      <c r="J75" s="51" t="str">
        <f t="shared" si="4"/>
        <v>TỐT</v>
      </c>
      <c r="K75" s="347"/>
    </row>
    <row r="76" spans="1:11" ht="18" customHeight="1">
      <c r="A76" s="51">
        <v>66</v>
      </c>
      <c r="B76" s="81">
        <v>171576580</v>
      </c>
      <c r="C76" s="53" t="s">
        <v>2156</v>
      </c>
      <c r="D76" s="82" t="s">
        <v>1604</v>
      </c>
      <c r="E76" s="55">
        <v>34005</v>
      </c>
      <c r="F76" s="83" t="s">
        <v>2177</v>
      </c>
      <c r="G76" s="57">
        <v>90</v>
      </c>
      <c r="H76" s="57">
        <v>80</v>
      </c>
      <c r="I76" s="57">
        <f t="shared" si="5"/>
        <v>85</v>
      </c>
      <c r="J76" s="51" t="str">
        <f t="shared" si="4"/>
        <v>TỐT</v>
      </c>
      <c r="K76" s="347"/>
    </row>
    <row r="77" spans="1:11" ht="18" customHeight="1">
      <c r="A77" s="51">
        <v>67</v>
      </c>
      <c r="B77" s="81">
        <v>2020355857</v>
      </c>
      <c r="C77" s="53" t="s">
        <v>2157</v>
      </c>
      <c r="D77" s="82" t="s">
        <v>1603</v>
      </c>
      <c r="E77" s="55">
        <v>35130</v>
      </c>
      <c r="F77" s="83" t="s">
        <v>2177</v>
      </c>
      <c r="G77" s="57">
        <v>90</v>
      </c>
      <c r="H77" s="57">
        <v>87</v>
      </c>
      <c r="I77" s="57">
        <f t="shared" si="5"/>
        <v>88.5</v>
      </c>
      <c r="J77" s="51" t="str">
        <f t="shared" si="4"/>
        <v>TỐT</v>
      </c>
      <c r="K77" s="347"/>
    </row>
    <row r="78" spans="1:11" ht="18" customHeight="1">
      <c r="A78" s="51">
        <v>68</v>
      </c>
      <c r="B78" s="81">
        <v>2020220539</v>
      </c>
      <c r="C78" s="53" t="s">
        <v>2158</v>
      </c>
      <c r="D78" s="82" t="s">
        <v>1560</v>
      </c>
      <c r="E78" s="55">
        <v>35204</v>
      </c>
      <c r="F78" s="83" t="s">
        <v>2177</v>
      </c>
      <c r="G78" s="57">
        <v>90</v>
      </c>
      <c r="H78" s="57">
        <v>90</v>
      </c>
      <c r="I78" s="57">
        <f t="shared" si="5"/>
        <v>90</v>
      </c>
      <c r="J78" s="51" t="str">
        <f t="shared" si="4"/>
        <v>X SẮC</v>
      </c>
      <c r="K78" s="347"/>
    </row>
    <row r="79" spans="1:11" ht="18" customHeight="1">
      <c r="A79" s="51">
        <v>69</v>
      </c>
      <c r="B79" s="81">
        <v>2021350947</v>
      </c>
      <c r="C79" s="53" t="s">
        <v>2174</v>
      </c>
      <c r="D79" s="82" t="s">
        <v>1550</v>
      </c>
      <c r="E79" s="55">
        <v>35326</v>
      </c>
      <c r="F79" s="83" t="s">
        <v>2177</v>
      </c>
      <c r="G79" s="57">
        <v>0</v>
      </c>
      <c r="H79" s="57">
        <v>0</v>
      </c>
      <c r="I79" s="57">
        <f t="shared" si="5"/>
        <v>0</v>
      </c>
      <c r="J79" s="51" t="str">
        <f t="shared" si="4"/>
        <v>KÉM</v>
      </c>
      <c r="K79" s="347" t="s">
        <v>2499</v>
      </c>
    </row>
    <row r="80" spans="1:11" ht="18" customHeight="1">
      <c r="A80" s="51">
        <v>70</v>
      </c>
      <c r="B80" s="81">
        <v>2021216536</v>
      </c>
      <c r="C80" s="53" t="s">
        <v>2159</v>
      </c>
      <c r="D80" s="82" t="s">
        <v>759</v>
      </c>
      <c r="E80" s="55">
        <v>35196</v>
      </c>
      <c r="F80" s="83" t="s">
        <v>2177</v>
      </c>
      <c r="G80" s="57">
        <v>90</v>
      </c>
      <c r="H80" s="57">
        <v>84</v>
      </c>
      <c r="I80" s="57">
        <f t="shared" si="5"/>
        <v>87</v>
      </c>
      <c r="J80" s="51" t="str">
        <f t="shared" si="4"/>
        <v>TỐT</v>
      </c>
      <c r="K80" s="347"/>
    </row>
    <row r="81" spans="1:11" ht="18" customHeight="1">
      <c r="A81" s="51">
        <v>71</v>
      </c>
      <c r="B81" s="81">
        <v>2020218376</v>
      </c>
      <c r="C81" s="53" t="s">
        <v>1612</v>
      </c>
      <c r="D81" s="82" t="s">
        <v>1671</v>
      </c>
      <c r="E81" s="55">
        <v>34799</v>
      </c>
      <c r="F81" s="83" t="s">
        <v>2177</v>
      </c>
      <c r="G81" s="57">
        <v>90</v>
      </c>
      <c r="H81" s="57">
        <v>93</v>
      </c>
      <c r="I81" s="57">
        <f t="shared" si="5"/>
        <v>91.5</v>
      </c>
      <c r="J81" s="51" t="str">
        <f t="shared" si="4"/>
        <v>X SẮC</v>
      </c>
      <c r="K81" s="347"/>
    </row>
    <row r="82" spans="1:11" ht="18" customHeight="1">
      <c r="A82" s="51">
        <v>72</v>
      </c>
      <c r="B82" s="81">
        <v>2020218245</v>
      </c>
      <c r="C82" s="53" t="s">
        <v>2160</v>
      </c>
      <c r="D82" s="82" t="s">
        <v>1671</v>
      </c>
      <c r="E82" s="55">
        <v>35348</v>
      </c>
      <c r="F82" s="83" t="s">
        <v>2177</v>
      </c>
      <c r="G82" s="57">
        <v>90</v>
      </c>
      <c r="H82" s="57">
        <v>93</v>
      </c>
      <c r="I82" s="57">
        <f t="shared" si="5"/>
        <v>91.5</v>
      </c>
      <c r="J82" s="51" t="str">
        <f t="shared" si="4"/>
        <v>X SẮC</v>
      </c>
      <c r="K82" s="347"/>
    </row>
    <row r="83" spans="1:11" ht="18" customHeight="1">
      <c r="A83" s="51">
        <v>73</v>
      </c>
      <c r="B83" s="81">
        <v>2020217157</v>
      </c>
      <c r="C83" s="53" t="s">
        <v>1653</v>
      </c>
      <c r="D83" s="82" t="s">
        <v>1563</v>
      </c>
      <c r="E83" s="55">
        <v>35374</v>
      </c>
      <c r="F83" s="83" t="s">
        <v>2177</v>
      </c>
      <c r="G83" s="57">
        <v>83</v>
      </c>
      <c r="H83" s="57">
        <v>84</v>
      </c>
      <c r="I83" s="57">
        <f t="shared" si="5"/>
        <v>83.5</v>
      </c>
      <c r="J83" s="51" t="str">
        <f t="shared" si="4"/>
        <v>TỐT</v>
      </c>
      <c r="K83" s="347"/>
    </row>
    <row r="84" spans="1:11" ht="18" customHeight="1">
      <c r="A84" s="51">
        <v>74</v>
      </c>
      <c r="B84" s="81">
        <v>2020212767</v>
      </c>
      <c r="C84" s="53" t="s">
        <v>1762</v>
      </c>
      <c r="D84" s="82" t="s">
        <v>965</v>
      </c>
      <c r="E84" s="55">
        <v>35361</v>
      </c>
      <c r="F84" s="83" t="s">
        <v>2177</v>
      </c>
      <c r="G84" s="57">
        <v>82</v>
      </c>
      <c r="H84" s="57">
        <v>79</v>
      </c>
      <c r="I84" s="57">
        <f t="shared" si="5"/>
        <v>80.5</v>
      </c>
      <c r="J84" s="51" t="str">
        <f t="shared" si="4"/>
        <v>TỐT</v>
      </c>
      <c r="K84" s="347"/>
    </row>
    <row r="85" spans="1:11" ht="18" customHeight="1">
      <c r="A85" s="51">
        <v>75</v>
      </c>
      <c r="B85" s="81">
        <v>2021217782</v>
      </c>
      <c r="C85" s="53" t="s">
        <v>2161</v>
      </c>
      <c r="D85" s="82" t="s">
        <v>1726</v>
      </c>
      <c r="E85" s="55">
        <v>35189</v>
      </c>
      <c r="F85" s="83" t="s">
        <v>2177</v>
      </c>
      <c r="G85" s="57">
        <v>87</v>
      </c>
      <c r="H85" s="57">
        <v>84</v>
      </c>
      <c r="I85" s="57">
        <f t="shared" si="5"/>
        <v>85.5</v>
      </c>
      <c r="J85" s="51" t="str">
        <f t="shared" si="4"/>
        <v>TỐT</v>
      </c>
      <c r="K85" s="347"/>
    </row>
    <row r="86" spans="1:11" ht="18" customHeight="1">
      <c r="A86" s="51">
        <v>76</v>
      </c>
      <c r="B86" s="81">
        <v>2020217897</v>
      </c>
      <c r="C86" s="53" t="s">
        <v>2029</v>
      </c>
      <c r="D86" s="82" t="s">
        <v>1561</v>
      </c>
      <c r="E86" s="55">
        <v>35128</v>
      </c>
      <c r="F86" s="83" t="s">
        <v>2177</v>
      </c>
      <c r="G86" s="57">
        <v>87</v>
      </c>
      <c r="H86" s="57">
        <v>80</v>
      </c>
      <c r="I86" s="57">
        <f t="shared" si="5"/>
        <v>83.5</v>
      </c>
      <c r="J86" s="51" t="str">
        <f t="shared" si="4"/>
        <v>TỐT</v>
      </c>
      <c r="K86" s="347"/>
    </row>
    <row r="87" spans="1:11" ht="18" customHeight="1">
      <c r="A87" s="51">
        <v>77</v>
      </c>
      <c r="B87" s="81">
        <v>2020634055</v>
      </c>
      <c r="C87" s="53" t="s">
        <v>1608</v>
      </c>
      <c r="D87" s="82" t="s">
        <v>2162</v>
      </c>
      <c r="E87" s="55">
        <v>35402</v>
      </c>
      <c r="F87" s="83" t="s">
        <v>2177</v>
      </c>
      <c r="G87" s="57">
        <v>92</v>
      </c>
      <c r="H87" s="57">
        <v>95</v>
      </c>
      <c r="I87" s="57">
        <f t="shared" si="5"/>
        <v>93.5</v>
      </c>
      <c r="J87" s="51" t="str">
        <f t="shared" si="4"/>
        <v>X SẮC</v>
      </c>
      <c r="K87" s="347"/>
    </row>
    <row r="88" spans="1:11" ht="18" customHeight="1">
      <c r="A88" s="51">
        <v>78</v>
      </c>
      <c r="B88" s="81">
        <v>2021358045</v>
      </c>
      <c r="C88" s="53" t="s">
        <v>2163</v>
      </c>
      <c r="D88" s="82" t="s">
        <v>1613</v>
      </c>
      <c r="E88" s="55">
        <v>35292</v>
      </c>
      <c r="F88" s="83" t="s">
        <v>2177</v>
      </c>
      <c r="G88" s="57">
        <v>79</v>
      </c>
      <c r="H88" s="57">
        <v>79</v>
      </c>
      <c r="I88" s="57">
        <f t="shared" si="5"/>
        <v>79</v>
      </c>
      <c r="J88" s="51" t="str">
        <f t="shared" si="4"/>
        <v>KHÁ</v>
      </c>
      <c r="K88" s="347"/>
    </row>
    <row r="89" spans="1:11" ht="18" customHeight="1">
      <c r="A89" s="51">
        <v>79</v>
      </c>
      <c r="B89" s="81">
        <v>2021213312</v>
      </c>
      <c r="C89" s="53" t="s">
        <v>925</v>
      </c>
      <c r="D89" s="82" t="s">
        <v>1922</v>
      </c>
      <c r="E89" s="55">
        <v>35415</v>
      </c>
      <c r="F89" s="83" t="s">
        <v>2177</v>
      </c>
      <c r="G89" s="57">
        <v>77</v>
      </c>
      <c r="H89" s="57">
        <v>75</v>
      </c>
      <c r="I89" s="57">
        <f t="shared" si="5"/>
        <v>76</v>
      </c>
      <c r="J89" s="51" t="str">
        <f t="shared" si="4"/>
        <v>KHÁ</v>
      </c>
      <c r="K89" s="347"/>
    </row>
    <row r="90" spans="1:11" ht="18" customHeight="1">
      <c r="A90" s="51">
        <v>80</v>
      </c>
      <c r="B90" s="81">
        <v>2020214096</v>
      </c>
      <c r="C90" s="53" t="s">
        <v>1085</v>
      </c>
      <c r="D90" s="82" t="s">
        <v>1518</v>
      </c>
      <c r="E90" s="55">
        <v>35232</v>
      </c>
      <c r="F90" s="83" t="s">
        <v>2177</v>
      </c>
      <c r="G90" s="57">
        <v>93</v>
      </c>
      <c r="H90" s="57">
        <v>85</v>
      </c>
      <c r="I90" s="57">
        <f t="shared" si="5"/>
        <v>89</v>
      </c>
      <c r="J90" s="51" t="str">
        <f t="shared" si="4"/>
        <v>TỐT</v>
      </c>
      <c r="K90" s="347"/>
    </row>
    <row r="91" spans="1:11" ht="18" customHeight="1">
      <c r="A91" s="51">
        <v>81</v>
      </c>
      <c r="B91" s="81">
        <v>2021217285</v>
      </c>
      <c r="C91" s="53" t="s">
        <v>2164</v>
      </c>
      <c r="D91" s="82" t="s">
        <v>1579</v>
      </c>
      <c r="E91" s="55">
        <v>35301</v>
      </c>
      <c r="F91" s="83" t="s">
        <v>2177</v>
      </c>
      <c r="G91" s="57">
        <v>86</v>
      </c>
      <c r="H91" s="57">
        <v>85</v>
      </c>
      <c r="I91" s="57">
        <f t="shared" si="5"/>
        <v>85.5</v>
      </c>
      <c r="J91" s="51" t="str">
        <f t="shared" si="4"/>
        <v>TỐT</v>
      </c>
      <c r="K91" s="347"/>
    </row>
    <row r="92" spans="1:11" ht="18" customHeight="1">
      <c r="A92" s="51">
        <v>82</v>
      </c>
      <c r="B92" s="81">
        <v>2020217471</v>
      </c>
      <c r="C92" s="53" t="s">
        <v>2165</v>
      </c>
      <c r="D92" s="82" t="s">
        <v>1557</v>
      </c>
      <c r="E92" s="55">
        <v>34912</v>
      </c>
      <c r="F92" s="83" t="s">
        <v>2177</v>
      </c>
      <c r="G92" s="57">
        <v>82</v>
      </c>
      <c r="H92" s="57">
        <v>88</v>
      </c>
      <c r="I92" s="57">
        <f t="shared" si="5"/>
        <v>85</v>
      </c>
      <c r="J92" s="51" t="str">
        <f t="shared" si="4"/>
        <v>TỐT</v>
      </c>
      <c r="K92" s="347"/>
    </row>
    <row r="93" spans="1:12" ht="16.5">
      <c r="A93" s="51">
        <v>83</v>
      </c>
      <c r="B93" s="81">
        <v>1921216577</v>
      </c>
      <c r="C93" s="53" t="s">
        <v>2417</v>
      </c>
      <c r="D93" s="82" t="s">
        <v>1877</v>
      </c>
      <c r="E93" s="55" t="s">
        <v>2418</v>
      </c>
      <c r="F93" s="83" t="s">
        <v>2177</v>
      </c>
      <c r="G93" s="57">
        <v>79</v>
      </c>
      <c r="H93" s="57">
        <v>0</v>
      </c>
      <c r="I93" s="57">
        <f t="shared" si="5"/>
        <v>39.5</v>
      </c>
      <c r="J93" s="51" t="str">
        <f t="shared" si="4"/>
        <v>YẾU</v>
      </c>
      <c r="K93" s="348" t="s">
        <v>2664</v>
      </c>
      <c r="L93" s="1" t="s">
        <v>2419</v>
      </c>
    </row>
    <row r="94" spans="1:11" ht="18" customHeight="1">
      <c r="A94" s="51">
        <v>84</v>
      </c>
      <c r="B94" s="81">
        <v>2020248181</v>
      </c>
      <c r="C94" s="53" t="s">
        <v>2166</v>
      </c>
      <c r="D94" s="82" t="s">
        <v>1647</v>
      </c>
      <c r="E94" s="55">
        <v>35421</v>
      </c>
      <c r="F94" s="83" t="s">
        <v>2177</v>
      </c>
      <c r="G94" s="57">
        <v>92</v>
      </c>
      <c r="H94" s="57">
        <v>87</v>
      </c>
      <c r="I94" s="57">
        <f t="shared" si="5"/>
        <v>89.5</v>
      </c>
      <c r="J94" s="51" t="str">
        <f t="shared" si="4"/>
        <v>TỐT</v>
      </c>
      <c r="K94" s="347"/>
    </row>
    <row r="95" spans="1:11" ht="18" customHeight="1">
      <c r="A95" s="51">
        <v>85</v>
      </c>
      <c r="B95" s="81">
        <v>2021217399</v>
      </c>
      <c r="C95" s="53" t="s">
        <v>1725</v>
      </c>
      <c r="D95" s="82" t="s">
        <v>1539</v>
      </c>
      <c r="E95" s="55">
        <v>35347</v>
      </c>
      <c r="F95" s="83" t="s">
        <v>2177</v>
      </c>
      <c r="G95" s="57">
        <v>95</v>
      </c>
      <c r="H95" s="57">
        <v>84</v>
      </c>
      <c r="I95" s="57">
        <f t="shared" si="5"/>
        <v>89.5</v>
      </c>
      <c r="J95" s="51" t="str">
        <f t="shared" si="4"/>
        <v>TỐT</v>
      </c>
      <c r="K95" s="347"/>
    </row>
    <row r="96" spans="1:11" ht="18" customHeight="1">
      <c r="A96" s="51">
        <v>86</v>
      </c>
      <c r="B96" s="81">
        <v>2021214418</v>
      </c>
      <c r="C96" s="53" t="s">
        <v>1605</v>
      </c>
      <c r="D96" s="82" t="s">
        <v>1540</v>
      </c>
      <c r="E96" s="55">
        <v>35221</v>
      </c>
      <c r="F96" s="83" t="s">
        <v>2177</v>
      </c>
      <c r="G96" s="57">
        <v>83</v>
      </c>
      <c r="H96" s="57">
        <v>79</v>
      </c>
      <c r="I96" s="57">
        <f t="shared" si="5"/>
        <v>81</v>
      </c>
      <c r="J96" s="51" t="str">
        <f t="shared" si="4"/>
        <v>TỐT</v>
      </c>
      <c r="K96" s="347"/>
    </row>
    <row r="97" spans="1:11" ht="18" customHeight="1">
      <c r="A97" s="51">
        <v>87</v>
      </c>
      <c r="B97" s="81">
        <v>2020218371</v>
      </c>
      <c r="C97" s="53" t="s">
        <v>2167</v>
      </c>
      <c r="D97" s="82" t="s">
        <v>1546</v>
      </c>
      <c r="E97" s="55">
        <v>35247</v>
      </c>
      <c r="F97" s="83" t="s">
        <v>2177</v>
      </c>
      <c r="G97" s="57">
        <v>81</v>
      </c>
      <c r="H97" s="57">
        <v>80</v>
      </c>
      <c r="I97" s="57">
        <f t="shared" si="5"/>
        <v>80.5</v>
      </c>
      <c r="J97" s="51" t="str">
        <f t="shared" si="4"/>
        <v>TỐT</v>
      </c>
      <c r="K97" s="347"/>
    </row>
    <row r="98" spans="1:11" ht="18" customHeight="1">
      <c r="A98" s="51">
        <v>88</v>
      </c>
      <c r="B98" s="81">
        <v>2020213855</v>
      </c>
      <c r="C98" s="53" t="s">
        <v>2007</v>
      </c>
      <c r="D98" s="82" t="s">
        <v>2168</v>
      </c>
      <c r="E98" s="55">
        <v>35360</v>
      </c>
      <c r="F98" s="83" t="s">
        <v>2177</v>
      </c>
      <c r="G98" s="57">
        <v>85</v>
      </c>
      <c r="H98" s="57">
        <v>84</v>
      </c>
      <c r="I98" s="57">
        <f t="shared" si="5"/>
        <v>84.5</v>
      </c>
      <c r="J98" s="51" t="str">
        <f t="shared" si="4"/>
        <v>TỐT</v>
      </c>
      <c r="K98" s="347"/>
    </row>
    <row r="99" spans="1:12" ht="16.5">
      <c r="A99" s="51">
        <v>89</v>
      </c>
      <c r="B99" s="81">
        <v>2020217679</v>
      </c>
      <c r="C99" s="53" t="s">
        <v>2169</v>
      </c>
      <c r="D99" s="82" t="s">
        <v>1610</v>
      </c>
      <c r="E99" s="55">
        <v>35404</v>
      </c>
      <c r="F99" s="83" t="s">
        <v>2177</v>
      </c>
      <c r="G99" s="57">
        <v>90</v>
      </c>
      <c r="H99" s="57">
        <v>0</v>
      </c>
      <c r="I99" s="57">
        <f t="shared" si="5"/>
        <v>45</v>
      </c>
      <c r="J99" s="51" t="str">
        <f t="shared" si="4"/>
        <v>YẾU</v>
      </c>
      <c r="K99" s="348" t="s">
        <v>2664</v>
      </c>
      <c r="L99" s="1" t="s">
        <v>2516</v>
      </c>
    </row>
    <row r="100" spans="1:11" ht="18" customHeight="1">
      <c r="A100" s="51">
        <v>90</v>
      </c>
      <c r="B100" s="81">
        <v>2020213754</v>
      </c>
      <c r="C100" s="53" t="s">
        <v>17</v>
      </c>
      <c r="D100" s="82" t="s">
        <v>1835</v>
      </c>
      <c r="E100" s="55">
        <v>34976</v>
      </c>
      <c r="F100" s="83" t="s">
        <v>2177</v>
      </c>
      <c r="G100" s="57">
        <v>95</v>
      </c>
      <c r="H100" s="57">
        <v>98</v>
      </c>
      <c r="I100" s="57">
        <f t="shared" si="5"/>
        <v>96.5</v>
      </c>
      <c r="J100" s="51" t="str">
        <f t="shared" si="4"/>
        <v>X SẮC</v>
      </c>
      <c r="K100" s="347"/>
    </row>
    <row r="101" spans="1:11" ht="18" customHeight="1">
      <c r="A101" s="51">
        <v>91</v>
      </c>
      <c r="B101" s="81">
        <v>2020713456</v>
      </c>
      <c r="C101" s="53" t="s">
        <v>2172</v>
      </c>
      <c r="D101" s="82" t="s">
        <v>1521</v>
      </c>
      <c r="E101" s="55">
        <v>35237</v>
      </c>
      <c r="F101" s="83" t="s">
        <v>2177</v>
      </c>
      <c r="G101" s="57">
        <v>90</v>
      </c>
      <c r="H101" s="57">
        <v>87</v>
      </c>
      <c r="I101" s="57">
        <f t="shared" si="5"/>
        <v>88.5</v>
      </c>
      <c r="J101" s="51" t="str">
        <f t="shared" si="4"/>
        <v>TỐT</v>
      </c>
      <c r="K101" s="347"/>
    </row>
    <row r="102" spans="1:11" ht="18" customHeight="1">
      <c r="A102" s="51">
        <v>92</v>
      </c>
      <c r="B102" s="81">
        <v>2020213921</v>
      </c>
      <c r="C102" s="53" t="s">
        <v>2170</v>
      </c>
      <c r="D102" s="82" t="s">
        <v>2142</v>
      </c>
      <c r="E102" s="55">
        <v>35414</v>
      </c>
      <c r="F102" s="83" t="s">
        <v>2177</v>
      </c>
      <c r="G102" s="57">
        <v>90</v>
      </c>
      <c r="H102" s="57">
        <v>87</v>
      </c>
      <c r="I102" s="57">
        <f t="shared" si="5"/>
        <v>88.5</v>
      </c>
      <c r="J102" s="51" t="str">
        <f t="shared" si="4"/>
        <v>TỐT</v>
      </c>
      <c r="K102" s="347"/>
    </row>
    <row r="103" spans="1:11" ht="18" customHeight="1">
      <c r="A103" s="51">
        <v>93</v>
      </c>
      <c r="B103" s="81">
        <v>2020213633</v>
      </c>
      <c r="C103" s="53" t="s">
        <v>1692</v>
      </c>
      <c r="D103" s="82" t="s">
        <v>1656</v>
      </c>
      <c r="E103" s="55">
        <v>34905</v>
      </c>
      <c r="F103" s="83" t="s">
        <v>2177</v>
      </c>
      <c r="G103" s="57">
        <v>90</v>
      </c>
      <c r="H103" s="57">
        <v>93</v>
      </c>
      <c r="I103" s="57">
        <f t="shared" si="5"/>
        <v>91.5</v>
      </c>
      <c r="J103" s="51" t="str">
        <f t="shared" si="4"/>
        <v>X SẮC</v>
      </c>
      <c r="K103" s="347"/>
    </row>
    <row r="104" spans="1:11" ht="18" customHeight="1">
      <c r="A104" s="51">
        <v>94</v>
      </c>
      <c r="B104" s="81">
        <v>2020213583</v>
      </c>
      <c r="C104" s="53" t="s">
        <v>0</v>
      </c>
      <c r="D104" s="82" t="s">
        <v>762</v>
      </c>
      <c r="E104" s="55">
        <v>35344</v>
      </c>
      <c r="F104" s="83" t="s">
        <v>2177</v>
      </c>
      <c r="G104" s="57">
        <v>85</v>
      </c>
      <c r="H104" s="57">
        <v>79</v>
      </c>
      <c r="I104" s="57">
        <f t="shared" si="5"/>
        <v>82</v>
      </c>
      <c r="J104" s="51" t="str">
        <f t="shared" si="4"/>
        <v>TỐT</v>
      </c>
      <c r="K104" s="347"/>
    </row>
    <row r="105" spans="1:11" ht="18" customHeight="1">
      <c r="A105" s="51">
        <v>95</v>
      </c>
      <c r="B105" s="81">
        <v>2020217984</v>
      </c>
      <c r="C105" s="53" t="s">
        <v>2171</v>
      </c>
      <c r="D105" s="82" t="s">
        <v>1607</v>
      </c>
      <c r="E105" s="55">
        <v>35112</v>
      </c>
      <c r="F105" s="83" t="s">
        <v>2177</v>
      </c>
      <c r="G105" s="57">
        <v>90</v>
      </c>
      <c r="H105" s="57">
        <v>84</v>
      </c>
      <c r="I105" s="57">
        <f t="shared" si="5"/>
        <v>87</v>
      </c>
      <c r="J105" s="51" t="str">
        <f t="shared" si="4"/>
        <v>TỐT</v>
      </c>
      <c r="K105" s="347"/>
    </row>
    <row r="106" spans="1:11" ht="18" customHeight="1">
      <c r="A106" s="58">
        <v>96</v>
      </c>
      <c r="B106" s="86">
        <v>2020214950</v>
      </c>
      <c r="C106" s="60" t="s">
        <v>1464</v>
      </c>
      <c r="D106" s="87" t="s">
        <v>1685</v>
      </c>
      <c r="E106" s="62">
        <v>35279</v>
      </c>
      <c r="F106" s="88" t="s">
        <v>2177</v>
      </c>
      <c r="G106" s="64">
        <v>90</v>
      </c>
      <c r="H106" s="64">
        <v>87</v>
      </c>
      <c r="I106" s="64">
        <f t="shared" si="5"/>
        <v>88.5</v>
      </c>
      <c r="J106" s="58" t="str">
        <f t="shared" si="4"/>
        <v>TỐT</v>
      </c>
      <c r="K106" s="349"/>
    </row>
    <row r="107" ht="16.5"/>
    <row r="108" spans="1:12" ht="11.25" customHeight="1">
      <c r="A108" s="36"/>
      <c r="B108" s="37"/>
      <c r="C108" s="37"/>
      <c r="D108" s="37"/>
      <c r="E108" s="37"/>
      <c r="F108" s="37"/>
      <c r="G108" s="38"/>
      <c r="H108" s="38"/>
      <c r="I108" s="38"/>
      <c r="J108" s="38"/>
      <c r="K108" s="38"/>
      <c r="L108" s="38"/>
    </row>
    <row r="109" spans="1:11" ht="16.5">
      <c r="A109" s="36"/>
      <c r="B109" s="36"/>
      <c r="C109" s="38"/>
      <c r="D109" s="38"/>
      <c r="E109" s="38"/>
      <c r="F109" s="38"/>
      <c r="H109" s="323" t="s">
        <v>2448</v>
      </c>
      <c r="I109" s="324"/>
      <c r="J109" s="324"/>
      <c r="K109" s="260"/>
    </row>
    <row r="110" spans="1:10" ht="22.5">
      <c r="A110" s="36"/>
      <c r="B110" s="36"/>
      <c r="C110" s="38"/>
      <c r="D110" s="38"/>
      <c r="E110" s="38"/>
      <c r="F110" s="38"/>
      <c r="H110" s="350" t="s">
        <v>738</v>
      </c>
      <c r="I110" s="34" t="s">
        <v>739</v>
      </c>
      <c r="J110" s="34" t="s">
        <v>1500</v>
      </c>
    </row>
    <row r="111" spans="1:10" ht="21" customHeight="1">
      <c r="A111" s="36"/>
      <c r="B111" s="70" t="s">
        <v>751</v>
      </c>
      <c r="C111" s="38"/>
      <c r="D111" s="38"/>
      <c r="E111" s="38"/>
      <c r="F111" s="38"/>
      <c r="H111" s="35" t="s">
        <v>172</v>
      </c>
      <c r="I111" s="75">
        <f aca="true" t="shared" si="6" ref="I111:I117">COUNTIF($J$11:$J$106,H111)</f>
        <v>23</v>
      </c>
      <c r="J111" s="74">
        <f aca="true" t="shared" si="7" ref="J111:J118">I111/$I$118</f>
        <v>0.23958333333333334</v>
      </c>
    </row>
    <row r="112" spans="1:10" ht="15.75" customHeight="1">
      <c r="A112" s="36"/>
      <c r="B112" s="36"/>
      <c r="C112" s="38"/>
      <c r="D112" s="38"/>
      <c r="E112" s="38"/>
      <c r="F112" s="38"/>
      <c r="H112" s="35" t="s">
        <v>173</v>
      </c>
      <c r="I112" s="75">
        <f t="shared" si="6"/>
        <v>48</v>
      </c>
      <c r="J112" s="74">
        <f t="shared" si="7"/>
        <v>0.5</v>
      </c>
    </row>
    <row r="113" spans="1:10" ht="15.75" customHeight="1">
      <c r="A113" s="36"/>
      <c r="B113" s="36"/>
      <c r="C113" s="38"/>
      <c r="D113" s="38"/>
      <c r="E113" s="38"/>
      <c r="F113" s="38"/>
      <c r="H113" s="35" t="s">
        <v>740</v>
      </c>
      <c r="I113" s="75">
        <f t="shared" si="6"/>
        <v>10</v>
      </c>
      <c r="J113" s="74">
        <f t="shared" si="7"/>
        <v>0.10416666666666667</v>
      </c>
    </row>
    <row r="114" spans="1:10" ht="15.75" customHeight="1">
      <c r="A114" s="36"/>
      <c r="B114" s="36"/>
      <c r="C114" s="38"/>
      <c r="D114" s="38"/>
      <c r="E114" s="38"/>
      <c r="F114" s="38"/>
      <c r="H114" s="35" t="s">
        <v>741</v>
      </c>
      <c r="I114" s="75">
        <f t="shared" si="6"/>
        <v>1</v>
      </c>
      <c r="J114" s="74">
        <f t="shared" si="7"/>
        <v>0.010416666666666666</v>
      </c>
    </row>
    <row r="115" spans="1:10" ht="15.75" customHeight="1">
      <c r="A115" s="36"/>
      <c r="B115" s="36"/>
      <c r="C115" s="38"/>
      <c r="D115" s="38"/>
      <c r="E115" s="38"/>
      <c r="F115" s="38"/>
      <c r="H115" s="35" t="s">
        <v>742</v>
      </c>
      <c r="I115" s="75">
        <f t="shared" si="6"/>
        <v>0</v>
      </c>
      <c r="J115" s="74">
        <f t="shared" si="7"/>
        <v>0</v>
      </c>
    </row>
    <row r="116" spans="1:10" ht="15.75" customHeight="1">
      <c r="A116" s="36"/>
      <c r="B116" s="36"/>
      <c r="C116" s="38"/>
      <c r="D116" s="38"/>
      <c r="E116" s="38"/>
      <c r="F116" s="38"/>
      <c r="H116" s="35" t="s">
        <v>1939</v>
      </c>
      <c r="I116" s="75">
        <f t="shared" si="6"/>
        <v>8</v>
      </c>
      <c r="J116" s="74">
        <f t="shared" si="7"/>
        <v>0.08333333333333333</v>
      </c>
    </row>
    <row r="117" spans="1:10" ht="21" customHeight="1">
      <c r="A117" s="36"/>
      <c r="B117" s="70" t="s">
        <v>745</v>
      </c>
      <c r="C117" s="38"/>
      <c r="D117" s="38"/>
      <c r="E117" s="38"/>
      <c r="F117" s="38"/>
      <c r="H117" s="35" t="s">
        <v>743</v>
      </c>
      <c r="I117" s="75">
        <f t="shared" si="6"/>
        <v>6</v>
      </c>
      <c r="J117" s="74">
        <f t="shared" si="7"/>
        <v>0.0625</v>
      </c>
    </row>
    <row r="118" spans="1:10" ht="15.75" customHeight="1">
      <c r="A118" s="36"/>
      <c r="B118" s="36"/>
      <c r="C118" s="38"/>
      <c r="D118" s="38"/>
      <c r="E118" s="38"/>
      <c r="F118" s="38"/>
      <c r="H118" s="35" t="s">
        <v>744</v>
      </c>
      <c r="I118" s="75">
        <f>SUM(I111:I117)</f>
        <v>96</v>
      </c>
      <c r="J118" s="74">
        <f t="shared" si="7"/>
        <v>1</v>
      </c>
    </row>
    <row r="119" spans="2:12" s="3" customFormat="1" ht="11.25" customHeight="1">
      <c r="B119" s="1"/>
      <c r="F119" s="40"/>
      <c r="G119" s="40"/>
      <c r="H119" s="40"/>
      <c r="I119" s="40"/>
      <c r="J119" s="40"/>
      <c r="K119" s="40"/>
      <c r="L119" s="40"/>
    </row>
    <row r="120" spans="6:12" s="65" customFormat="1" ht="21" customHeight="1">
      <c r="F120" s="319" t="str">
        <f ca="1">"Đà Nẵng, ngày"&amp;" "&amp;DAY(TODAY())&amp;" "&amp;"tháng"&amp;" "&amp;MONTH(TODAY())&amp;" "&amp;"năm"&amp;" "&amp;YEAR(TODAY())</f>
        <v>Đà Nẵng, ngày 21 tháng 8 năm 2015</v>
      </c>
      <c r="G120" s="319"/>
      <c r="H120" s="319"/>
      <c r="I120" s="319"/>
      <c r="J120" s="319"/>
      <c r="K120" s="319"/>
      <c r="L120" s="319"/>
    </row>
    <row r="121" spans="1:12" s="68" customFormat="1" ht="21" customHeight="1">
      <c r="A121" s="66" t="s">
        <v>1987</v>
      </c>
      <c r="B121" s="66"/>
      <c r="C121" s="66"/>
      <c r="D121" s="66"/>
      <c r="E121" s="66"/>
      <c r="F121" s="66"/>
      <c r="G121" s="66"/>
      <c r="H121" s="66"/>
      <c r="I121" s="66"/>
      <c r="J121" s="67"/>
      <c r="K121" s="67"/>
      <c r="L121" s="67"/>
    </row>
    <row r="122" ht="16.5"/>
    <row r="123" ht="16.5"/>
    <row r="124" spans="1:12" ht="16.5">
      <c r="A124" s="69"/>
      <c r="B124" s="69"/>
      <c r="C124" s="69"/>
      <c r="K124" s="39"/>
      <c r="L124" s="39"/>
    </row>
    <row r="125" ht="16.5"/>
    <row r="126" ht="16.5">
      <c r="A126" s="3" t="s">
        <v>1981</v>
      </c>
    </row>
    <row r="127" ht="16.5"/>
    <row r="128" ht="16.5"/>
    <row r="129" ht="16.5"/>
    <row r="130" spans="1:12" ht="18" customHeight="1">
      <c r="A130" s="51">
        <v>19</v>
      </c>
      <c r="B130" s="81">
        <v>161446191</v>
      </c>
      <c r="C130" s="53" t="s">
        <v>2027</v>
      </c>
      <c r="D130" s="82" t="s">
        <v>1586</v>
      </c>
      <c r="E130" s="55">
        <v>33619</v>
      </c>
      <c r="F130" s="83" t="s">
        <v>2177</v>
      </c>
      <c r="G130" s="57">
        <v>85</v>
      </c>
      <c r="H130" s="57" t="e">
        <v>#N/A</v>
      </c>
      <c r="I130" s="57"/>
      <c r="J130" s="8" t="str">
        <f>IF(G130&gt;=90,"X SẮC",IF(G130&gt;=80,"TỐT",IF(G130&gt;=70,"KHÁ",IF(G130&gt;=60,"TB KHÁ",IF(G130&gt;=50,"T. BÌNH",IF(G130&gt;=30,"YẾU","KÉM"))))))</f>
        <v>TỐT</v>
      </c>
      <c r="K130" s="31"/>
      <c r="L130" s="1" t="s">
        <v>2521</v>
      </c>
    </row>
    <row r="131" spans="1:12" ht="18" customHeight="1">
      <c r="A131" s="51">
        <v>47</v>
      </c>
      <c r="B131" s="81">
        <v>2020217575</v>
      </c>
      <c r="C131" s="53" t="s">
        <v>1590</v>
      </c>
      <c r="D131" s="82" t="s">
        <v>1642</v>
      </c>
      <c r="E131" s="55">
        <v>35210</v>
      </c>
      <c r="F131" s="83" t="s">
        <v>2176</v>
      </c>
      <c r="G131" s="57">
        <v>86</v>
      </c>
      <c r="H131" s="57">
        <v>0</v>
      </c>
      <c r="I131" s="57">
        <f>(G131+H131)/2</f>
        <v>43</v>
      </c>
      <c r="J131" s="51" t="str">
        <f>IF(I131&gt;=90,"X SẮC",IF(I131&gt;=80,"TỐT",IF(I131&gt;=70,"KHÁ",IF(I131&gt;=60,"TB KHÁ",IF(I131&gt;=50,"T. BÌNH",IF(I131&gt;=30,"YẾU","KÉM"))))))</f>
        <v>YẾU</v>
      </c>
      <c r="K131" s="31"/>
      <c r="L131" s="1" t="s">
        <v>2421</v>
      </c>
    </row>
    <row r="132" spans="1:12" ht="18" customHeight="1">
      <c r="A132" s="51">
        <v>45</v>
      </c>
      <c r="B132" s="81">
        <v>2020247977</v>
      </c>
      <c r="C132" s="53" t="s">
        <v>2149</v>
      </c>
      <c r="D132" s="82" t="s">
        <v>1517</v>
      </c>
      <c r="E132" s="55">
        <v>34819</v>
      </c>
      <c r="F132" s="83" t="s">
        <v>2176</v>
      </c>
      <c r="G132" s="57">
        <v>90</v>
      </c>
      <c r="H132" s="57">
        <v>0</v>
      </c>
      <c r="I132" s="57">
        <f>(G132+H132)/2</f>
        <v>45</v>
      </c>
      <c r="J132" s="51" t="str">
        <f>IF(I132&gt;=90,"X SẮC",IF(I132&gt;=80,"TỐT",IF(I132&gt;=70,"KHÁ",IF(I132&gt;=60,"TB KHÁ",IF(I132&gt;=50,"T. BÌNH",IF(I132&gt;=30,"YẾU","KÉM"))))))</f>
        <v>YẾU</v>
      </c>
      <c r="K132" s="31"/>
      <c r="L132" s="1" t="s">
        <v>2668</v>
      </c>
    </row>
    <row r="140" ht="16.5"/>
    <row r="141" ht="16.5"/>
  </sheetData>
  <sheetProtection/>
  <mergeCells count="11">
    <mergeCell ref="H109:J109"/>
    <mergeCell ref="F120:L120"/>
    <mergeCell ref="C10:D10"/>
    <mergeCell ref="A7:K7"/>
    <mergeCell ref="A8:K8"/>
    <mergeCell ref="A9:K9"/>
    <mergeCell ref="A2:D2"/>
    <mergeCell ref="A3:D3"/>
    <mergeCell ref="E3:K3"/>
    <mergeCell ref="A5:K5"/>
    <mergeCell ref="A6:K6"/>
  </mergeCells>
  <conditionalFormatting sqref="G130:I132 G11:I106">
    <cfRule type="cellIs" priority="1" dxfId="0" operator="equal" stopIfTrue="1">
      <formula>0</formula>
    </cfRule>
  </conditionalFormatting>
  <printOptions/>
  <pageMargins left="0.5" right="0.15748031496062992" top="0.2755905511811024" bottom="0.35433070866141736" header="0.2362204724409449" footer="0.2362204724409449"/>
  <pageSetup horizontalDpi="600" verticalDpi="600" orientation="portrait" paperSize="9" r:id="rId4"/>
  <rowBreaks count="1" manualBreakCount="1">
    <brk id="128" max="255" man="1"/>
  </rowBreaks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33"/>
  <sheetViews>
    <sheetView zoomScalePageLayoutView="0" workbookViewId="0" topLeftCell="A13">
      <selection activeCell="F21" sqref="F21"/>
    </sheetView>
  </sheetViews>
  <sheetFormatPr defaultColWidth="9.140625" defaultRowHeight="12.75"/>
  <cols>
    <col min="1" max="1" width="4.28125" style="1" customWidth="1"/>
    <col min="2" max="2" width="11.00390625" style="1" customWidth="1"/>
    <col min="3" max="3" width="11.8515625" style="1" customWidth="1"/>
    <col min="4" max="4" width="7.421875" style="1" customWidth="1"/>
    <col min="5" max="5" width="10.421875" style="1" customWidth="1"/>
    <col min="6" max="6" width="10.8515625" style="1" customWidth="1"/>
    <col min="7" max="9" width="7.421875" style="1" customWidth="1"/>
    <col min="10" max="10" width="7.421875" style="241" customWidth="1"/>
    <col min="11" max="11" width="7.421875" style="1" customWidth="1"/>
    <col min="12" max="12" width="8.28125" style="1" customWidth="1"/>
    <col min="13" max="13" width="7.8515625" style="1" customWidth="1"/>
    <col min="14" max="14" width="8.8515625" style="1" customWidth="1"/>
    <col min="15" max="15" width="6.57421875" style="1" customWidth="1"/>
    <col min="16" max="16" width="10.28125" style="1" customWidth="1"/>
    <col min="17" max="17" width="22.00390625" style="1" bestFit="1" customWidth="1"/>
    <col min="18" max="18" width="9.140625" style="1" customWidth="1"/>
    <col min="19" max="19" width="14.421875" style="1" bestFit="1" customWidth="1"/>
    <col min="20" max="16384" width="9.140625" style="1" customWidth="1"/>
  </cols>
  <sheetData>
    <row r="1" spans="7:12" ht="9" customHeight="1">
      <c r="G1" s="105"/>
      <c r="H1" s="105"/>
      <c r="I1" s="105"/>
      <c r="J1" s="244"/>
      <c r="K1" s="105"/>
      <c r="L1" s="105"/>
    </row>
    <row r="2" spans="1:18" ht="19.5" customHeight="1">
      <c r="A2" s="322" t="s">
        <v>732</v>
      </c>
      <c r="B2" s="322"/>
      <c r="C2" s="322"/>
      <c r="D2" s="322"/>
      <c r="E2" s="321" t="s">
        <v>733</v>
      </c>
      <c r="F2" s="321"/>
      <c r="G2" s="321"/>
      <c r="H2" s="321"/>
      <c r="I2" s="321"/>
      <c r="J2" s="321"/>
      <c r="K2" s="321"/>
      <c r="L2" s="39"/>
      <c r="M2" s="39"/>
      <c r="N2" s="39"/>
      <c r="O2" s="41"/>
      <c r="P2" s="41"/>
      <c r="Q2" s="41"/>
      <c r="R2" s="41"/>
    </row>
    <row r="3" spans="1:18" ht="16.5">
      <c r="A3" s="321" t="s">
        <v>734</v>
      </c>
      <c r="B3" s="321"/>
      <c r="C3" s="321"/>
      <c r="D3" s="321"/>
      <c r="E3" s="321" t="s">
        <v>731</v>
      </c>
      <c r="F3" s="321"/>
      <c r="G3" s="321"/>
      <c r="H3" s="321"/>
      <c r="I3" s="321"/>
      <c r="J3" s="321"/>
      <c r="K3" s="321"/>
      <c r="L3" s="321"/>
      <c r="M3" s="321"/>
      <c r="N3" s="321"/>
      <c r="O3" s="41"/>
      <c r="P3" s="41"/>
      <c r="Q3" s="41"/>
      <c r="R3" s="41"/>
    </row>
    <row r="4" spans="7:12" ht="16.5">
      <c r="G4" s="105"/>
      <c r="H4" s="105"/>
      <c r="I4" s="105"/>
      <c r="J4" s="244"/>
      <c r="K4" s="105"/>
      <c r="L4" s="105"/>
    </row>
    <row r="5" spans="1:19" ht="16.5">
      <c r="A5" s="321" t="s">
        <v>750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9"/>
      <c r="M5" s="39"/>
      <c r="N5" s="39"/>
      <c r="O5" s="39"/>
      <c r="P5" s="39"/>
      <c r="Q5" s="39"/>
      <c r="R5" s="39"/>
      <c r="S5" s="39"/>
    </row>
    <row r="6" spans="1:19" ht="16.5">
      <c r="A6" s="321" t="s">
        <v>2446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9"/>
      <c r="P6" s="39"/>
      <c r="Q6" s="39"/>
      <c r="R6" s="39"/>
      <c r="S6" s="39"/>
    </row>
    <row r="7" spans="1:15" ht="16.5">
      <c r="A7" s="321" t="s">
        <v>2533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9"/>
    </row>
    <row r="8" spans="1:15" ht="17.25" customHeight="1">
      <c r="A8" s="321" t="s">
        <v>1961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40"/>
    </row>
    <row r="9" spans="1:19" s="2" customFormat="1" ht="17.25" customHeight="1">
      <c r="A9" s="321" t="s">
        <v>749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40"/>
      <c r="P9" s="40"/>
      <c r="Q9" s="40"/>
      <c r="R9" s="40"/>
      <c r="S9" s="20"/>
    </row>
    <row r="10" spans="1:11" s="3" customFormat="1" ht="51" customHeight="1">
      <c r="A10" s="102" t="s">
        <v>729</v>
      </c>
      <c r="B10" s="102" t="s">
        <v>736</v>
      </c>
      <c r="C10" s="320" t="s">
        <v>735</v>
      </c>
      <c r="D10" s="320"/>
      <c r="E10" s="102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2449</v>
      </c>
      <c r="K10" s="103" t="s">
        <v>737</v>
      </c>
    </row>
    <row r="11" spans="1:16" ht="24.75" customHeight="1">
      <c r="A11" s="42">
        <v>1</v>
      </c>
      <c r="B11" s="78">
        <v>1910217062</v>
      </c>
      <c r="C11" s="44" t="s">
        <v>1152</v>
      </c>
      <c r="D11" s="79" t="s">
        <v>1603</v>
      </c>
      <c r="E11" s="46" t="s">
        <v>1153</v>
      </c>
      <c r="F11" s="80" t="s">
        <v>1156</v>
      </c>
      <c r="G11" s="48">
        <v>77</v>
      </c>
      <c r="H11" s="48">
        <v>75</v>
      </c>
      <c r="I11" s="48">
        <f>(G11+H11)/2</f>
        <v>76</v>
      </c>
      <c r="J11" s="42" t="str">
        <f>IF(I11&gt;=90,"X SẮC",IF(I11&gt;=80,"TỐT",IF(I11&gt;=70,"KHÁ",IF(I11&gt;=60,"TB KHÁ",IF(I11&gt;=50,"T. BÌNH",IF(I11&gt;=30,"YẾU","KÉM"))))))</f>
        <v>KHÁ</v>
      </c>
      <c r="K11" s="364"/>
      <c r="L11" s="27"/>
      <c r="M11" s="27"/>
      <c r="N11" s="27"/>
      <c r="O11" s="27"/>
      <c r="P11" s="4"/>
    </row>
    <row r="12" spans="1:16" ht="24.75" customHeight="1">
      <c r="A12" s="51">
        <v>2</v>
      </c>
      <c r="B12" s="81">
        <v>1911229237</v>
      </c>
      <c r="C12" s="53" t="s">
        <v>1717</v>
      </c>
      <c r="D12" s="82" t="s">
        <v>1706</v>
      </c>
      <c r="E12" s="55" t="s">
        <v>1154</v>
      </c>
      <c r="F12" s="83" t="s">
        <v>1156</v>
      </c>
      <c r="G12" s="57">
        <v>55</v>
      </c>
      <c r="H12" s="57">
        <v>0</v>
      </c>
      <c r="I12" s="57">
        <f>(G12+H12)/2</f>
        <v>27.5</v>
      </c>
      <c r="J12" s="51" t="str">
        <f>IF(I12&gt;=90,"X SẮC",IF(I12&gt;=80,"TỐT",IF(I12&gt;=70,"KHÁ",IF(I12&gt;=60,"TB KHÁ",IF(I12&gt;=50,"T. BÌNH",IF(I12&gt;=30,"YẾU","KÉM"))))))</f>
        <v>KÉM</v>
      </c>
      <c r="K12" s="347" t="s">
        <v>2451</v>
      </c>
      <c r="L12" s="27"/>
      <c r="M12" s="27"/>
      <c r="N12" s="27" t="s">
        <v>1996</v>
      </c>
      <c r="O12" s="27"/>
      <c r="P12" s="4"/>
    </row>
    <row r="13" spans="1:16" ht="24.75" customHeight="1">
      <c r="A13" s="58">
        <v>3</v>
      </c>
      <c r="B13" s="86">
        <v>1810226159</v>
      </c>
      <c r="C13" s="60" t="s">
        <v>2006</v>
      </c>
      <c r="D13" s="87" t="s">
        <v>1604</v>
      </c>
      <c r="E13" s="62" t="s">
        <v>351</v>
      </c>
      <c r="F13" s="88" t="s">
        <v>1156</v>
      </c>
      <c r="G13" s="64">
        <v>85</v>
      </c>
      <c r="H13" s="64">
        <v>72</v>
      </c>
      <c r="I13" s="64">
        <f>(G13+H13)/2</f>
        <v>78.5</v>
      </c>
      <c r="J13" s="58" t="str">
        <f>IF(I13&gt;=90,"X SẮC",IF(I13&gt;=80,"TỐT",IF(I13&gt;=70,"KHÁ",IF(I13&gt;=60,"TB KHÁ",IF(I13&gt;=50,"T. BÌNH",IF(I13&gt;=30,"YẾU","KÉM"))))))</f>
        <v>KHÁ</v>
      </c>
      <c r="K13" s="349"/>
      <c r="L13" s="27" t="s">
        <v>2428</v>
      </c>
      <c r="M13" s="27"/>
      <c r="N13" s="27"/>
      <c r="O13" s="27"/>
      <c r="P13" s="4"/>
    </row>
    <row r="14" ht="16.5"/>
    <row r="15" spans="1:27" ht="11.25" customHeight="1">
      <c r="A15" s="36"/>
      <c r="B15" s="37"/>
      <c r="C15" s="37"/>
      <c r="D15" s="37"/>
      <c r="E15" s="37"/>
      <c r="F15" s="37"/>
      <c r="G15" s="38"/>
      <c r="H15" s="38"/>
      <c r="I15" s="38"/>
      <c r="J15" s="36"/>
      <c r="K15" s="38"/>
      <c r="L15" s="38"/>
      <c r="M15" s="38"/>
      <c r="N15" s="38"/>
      <c r="O15" s="38"/>
      <c r="P15" s="2"/>
      <c r="Q15" s="18"/>
      <c r="R15" s="18"/>
      <c r="S15" s="18"/>
      <c r="T15" s="18"/>
      <c r="U15" s="27"/>
      <c r="V15" s="27"/>
      <c r="W15" s="27"/>
      <c r="X15" s="27"/>
      <c r="Y15" s="27"/>
      <c r="Z15" s="27"/>
      <c r="AA15" s="27"/>
    </row>
    <row r="16" spans="1:27" ht="16.5">
      <c r="A16" s="36"/>
      <c r="B16" s="36"/>
      <c r="C16" s="38"/>
      <c r="D16" s="38"/>
      <c r="E16" s="38"/>
      <c r="F16" s="38"/>
      <c r="H16" s="332" t="s">
        <v>2448</v>
      </c>
      <c r="I16" s="333"/>
      <c r="J16" s="333"/>
      <c r="K16" s="256"/>
      <c r="O16" s="72"/>
      <c r="Q16" s="18"/>
      <c r="R16" s="18"/>
      <c r="S16" s="18"/>
      <c r="T16" s="18"/>
      <c r="U16" s="27"/>
      <c r="V16" s="27"/>
      <c r="W16" s="27"/>
      <c r="X16" s="27"/>
      <c r="Y16" s="27"/>
      <c r="Z16" s="27"/>
      <c r="AA16" s="27"/>
    </row>
    <row r="17" spans="1:25" ht="23.25">
      <c r="A17" s="36"/>
      <c r="B17" s="36"/>
      <c r="C17" s="38"/>
      <c r="D17" s="38"/>
      <c r="E17" s="38"/>
      <c r="F17" s="38"/>
      <c r="H17" s="350" t="s">
        <v>738</v>
      </c>
      <c r="I17" s="163" t="s">
        <v>739</v>
      </c>
      <c r="J17" s="163" t="s">
        <v>1500</v>
      </c>
      <c r="M17" s="36"/>
      <c r="O17" s="18"/>
      <c r="P17" s="18"/>
      <c r="Q17" s="18"/>
      <c r="R17" s="18"/>
      <c r="S17" s="27"/>
      <c r="T17" s="27"/>
      <c r="U17" s="27"/>
      <c r="V17" s="27"/>
      <c r="W17" s="27"/>
      <c r="X17" s="27"/>
      <c r="Y17" s="27"/>
    </row>
    <row r="18" spans="1:25" ht="21" customHeight="1">
      <c r="A18" s="36"/>
      <c r="B18" s="70" t="s">
        <v>751</v>
      </c>
      <c r="C18" s="38"/>
      <c r="D18" s="38"/>
      <c r="E18" s="38"/>
      <c r="F18" s="38"/>
      <c r="H18" s="162" t="s">
        <v>172</v>
      </c>
      <c r="I18" s="163">
        <f>COUNTIF($J$11:$J$13,H18)</f>
        <v>0</v>
      </c>
      <c r="J18" s="164">
        <f aca="true" t="shared" si="0" ref="J18:J25">I18/$I$25</f>
        <v>0</v>
      </c>
      <c r="M18" s="7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5.75" customHeight="1">
      <c r="A19" s="36"/>
      <c r="B19" s="36"/>
      <c r="C19" s="38"/>
      <c r="D19" s="38"/>
      <c r="E19" s="38"/>
      <c r="F19" s="38"/>
      <c r="H19" s="162" t="s">
        <v>173</v>
      </c>
      <c r="I19" s="163">
        <f aca="true" t="shared" si="1" ref="I19:I24">COUNTIF($J$11:$J$13,H19)</f>
        <v>0</v>
      </c>
      <c r="J19" s="164">
        <f t="shared" si="0"/>
        <v>0</v>
      </c>
      <c r="M19" s="7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.75" customHeight="1">
      <c r="A20" s="36"/>
      <c r="B20" s="36"/>
      <c r="C20" s="38"/>
      <c r="D20" s="38"/>
      <c r="E20" s="38"/>
      <c r="F20" s="38"/>
      <c r="H20" s="162" t="s">
        <v>740</v>
      </c>
      <c r="I20" s="163">
        <f t="shared" si="1"/>
        <v>2</v>
      </c>
      <c r="J20" s="164">
        <f t="shared" si="0"/>
        <v>0.6666666666666666</v>
      </c>
      <c r="M20" s="7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.75" customHeight="1">
      <c r="A21" s="36"/>
      <c r="B21" s="36"/>
      <c r="C21" s="38"/>
      <c r="D21" s="38"/>
      <c r="E21" s="38"/>
      <c r="F21" s="38"/>
      <c r="H21" s="162" t="s">
        <v>741</v>
      </c>
      <c r="I21" s="163">
        <f t="shared" si="1"/>
        <v>0</v>
      </c>
      <c r="J21" s="164">
        <f t="shared" si="0"/>
        <v>0</v>
      </c>
      <c r="M21" s="7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.75" customHeight="1">
      <c r="A22" s="36"/>
      <c r="B22" s="36"/>
      <c r="C22" s="38"/>
      <c r="D22" s="38"/>
      <c r="E22" s="38"/>
      <c r="F22" s="38"/>
      <c r="H22" s="162" t="s">
        <v>742</v>
      </c>
      <c r="I22" s="163">
        <f t="shared" si="1"/>
        <v>0</v>
      </c>
      <c r="J22" s="164">
        <f t="shared" si="0"/>
        <v>0</v>
      </c>
      <c r="M22" s="71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.75" customHeight="1">
      <c r="A23" s="36"/>
      <c r="B23" s="36"/>
      <c r="C23" s="38"/>
      <c r="D23" s="38"/>
      <c r="E23" s="38"/>
      <c r="F23" s="38"/>
      <c r="H23" s="162" t="s">
        <v>1939</v>
      </c>
      <c r="I23" s="163">
        <f t="shared" si="1"/>
        <v>0</v>
      </c>
      <c r="J23" s="164">
        <f t="shared" si="0"/>
        <v>0</v>
      </c>
      <c r="M23" s="71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21" customHeight="1">
      <c r="A24" s="36"/>
      <c r="B24" s="70" t="s">
        <v>745</v>
      </c>
      <c r="C24" s="38"/>
      <c r="D24" s="38"/>
      <c r="E24" s="38"/>
      <c r="F24" s="38"/>
      <c r="H24" s="162" t="s">
        <v>743</v>
      </c>
      <c r="I24" s="163">
        <f t="shared" si="1"/>
        <v>1</v>
      </c>
      <c r="J24" s="164">
        <f t="shared" si="0"/>
        <v>0.3333333333333333</v>
      </c>
      <c r="M24" s="7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.75" customHeight="1">
      <c r="A25" s="36"/>
      <c r="B25" s="36"/>
      <c r="C25" s="38"/>
      <c r="D25" s="38"/>
      <c r="E25" s="38"/>
      <c r="F25" s="38"/>
      <c r="H25" s="162" t="s">
        <v>744</v>
      </c>
      <c r="I25" s="163">
        <f>SUM(I18:I24)</f>
        <v>3</v>
      </c>
      <c r="J25" s="164">
        <f t="shared" si="0"/>
        <v>1</v>
      </c>
      <c r="M25" s="7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2:27" s="3" customFormat="1" ht="16.5">
      <c r="B26" s="1"/>
      <c r="F26" s="40"/>
      <c r="G26" s="40"/>
      <c r="H26" s="40"/>
      <c r="I26" s="40"/>
      <c r="J26" s="20"/>
      <c r="K26" s="40"/>
      <c r="L26" s="40"/>
      <c r="M26" s="40"/>
      <c r="N26" s="40"/>
      <c r="O26" s="40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6:13" s="65" customFormat="1" ht="21" customHeight="1">
      <c r="F27" s="326" t="str">
        <f ca="1">"Đà Nẵng, ngày"&amp;" "&amp;DAY(TODAY())&amp;" "&amp;"tháng"&amp;" "&amp;MONTH(TODAY())&amp;" "&amp;"năm"&amp;" "&amp;YEAR(TODAY())</f>
        <v>Đà Nẵng, ngày 21 tháng 8 năm 2015</v>
      </c>
      <c r="G27" s="326"/>
      <c r="H27" s="326"/>
      <c r="I27" s="326"/>
      <c r="J27" s="326"/>
      <c r="K27" s="326"/>
      <c r="L27" s="106"/>
      <c r="M27" s="106"/>
    </row>
    <row r="28" spans="1:12" s="68" customFormat="1" ht="21" customHeight="1">
      <c r="A28" s="66" t="s">
        <v>2436</v>
      </c>
      <c r="B28" s="66"/>
      <c r="C28" s="66"/>
      <c r="D28" s="66"/>
      <c r="E28" s="66"/>
      <c r="F28" s="66"/>
      <c r="G28" s="66"/>
      <c r="H28" s="66"/>
      <c r="I28" s="66"/>
      <c r="J28" s="245"/>
      <c r="K28" s="67"/>
      <c r="L28" s="67"/>
    </row>
    <row r="31" spans="1:12" ht="16.5">
      <c r="A31" s="69"/>
      <c r="B31" s="69"/>
      <c r="C31" s="69"/>
      <c r="K31" s="39"/>
      <c r="L31" s="39"/>
    </row>
    <row r="33" ht="16.5">
      <c r="A33" s="3" t="s">
        <v>1989</v>
      </c>
    </row>
  </sheetData>
  <sheetProtection/>
  <mergeCells count="17">
    <mergeCell ref="A7:K7"/>
    <mergeCell ref="L7:N7"/>
    <mergeCell ref="E2:K2"/>
    <mergeCell ref="E3:K3"/>
    <mergeCell ref="L3:N3"/>
    <mergeCell ref="A5:K5"/>
    <mergeCell ref="A6:K6"/>
    <mergeCell ref="L6:N6"/>
    <mergeCell ref="A2:D2"/>
    <mergeCell ref="A3:D3"/>
    <mergeCell ref="A8:K8"/>
    <mergeCell ref="L8:N8"/>
    <mergeCell ref="A9:K9"/>
    <mergeCell ref="L9:N9"/>
    <mergeCell ref="F27:K27"/>
    <mergeCell ref="C10:D10"/>
    <mergeCell ref="H16:J16"/>
  </mergeCells>
  <conditionalFormatting sqref="G11:I13">
    <cfRule type="cellIs" priority="3" dxfId="0" operator="equal" stopIfTrue="1">
      <formula>0</formula>
    </cfRule>
  </conditionalFormatting>
  <printOptions/>
  <pageMargins left="0.54" right="0.1968503937007874" top="0.2362204724409449" bottom="0.2362204724409449" header="0.2362204724409449" footer="0.2362204724409449"/>
  <pageSetup horizontalDpi="600" verticalDpi="600" orientation="portrait" paperSize="9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4.7109375" style="1" customWidth="1"/>
    <col min="2" max="2" width="10.7109375" style="1" customWidth="1"/>
    <col min="3" max="3" width="18.421875" style="1" customWidth="1"/>
    <col min="4" max="4" width="7.57421875" style="1" customWidth="1"/>
    <col min="5" max="5" width="9.00390625" style="1" customWidth="1"/>
    <col min="6" max="6" width="11.140625" style="1" customWidth="1"/>
    <col min="7" max="11" width="7.421875" style="1" customWidth="1"/>
    <col min="12" max="12" width="8.421875" style="1" customWidth="1"/>
    <col min="13" max="14" width="7.140625" style="1" customWidth="1"/>
    <col min="15" max="15" width="7.421875" style="1" customWidth="1"/>
    <col min="16" max="18" width="9.140625" style="4" customWidth="1"/>
    <col min="19" max="16384" width="9.140625" style="1" customWidth="1"/>
  </cols>
  <sheetData>
    <row r="1" spans="7:18" ht="9" customHeight="1">
      <c r="G1" s="105"/>
      <c r="H1" s="105"/>
      <c r="I1" s="105"/>
      <c r="J1" s="105"/>
      <c r="K1" s="105"/>
      <c r="L1" s="105"/>
      <c r="P1" s="1"/>
      <c r="Q1" s="1"/>
      <c r="R1" s="1"/>
    </row>
    <row r="2" spans="1:18" ht="19.5" customHeight="1">
      <c r="A2" s="322" t="s">
        <v>732</v>
      </c>
      <c r="B2" s="322"/>
      <c r="C2" s="322"/>
      <c r="D2" s="322"/>
      <c r="E2" s="321" t="s">
        <v>733</v>
      </c>
      <c r="F2" s="321"/>
      <c r="G2" s="321"/>
      <c r="H2" s="321"/>
      <c r="I2" s="321"/>
      <c r="J2" s="321"/>
      <c r="K2" s="321"/>
      <c r="L2" s="39"/>
      <c r="M2" s="39"/>
      <c r="N2" s="39"/>
      <c r="O2" s="41"/>
      <c r="P2" s="1"/>
      <c r="Q2" s="1"/>
      <c r="R2" s="1"/>
    </row>
    <row r="3" spans="1:18" ht="16.5">
      <c r="A3" s="321" t="s">
        <v>734</v>
      </c>
      <c r="B3" s="321"/>
      <c r="C3" s="321"/>
      <c r="D3" s="321"/>
      <c r="E3" s="321" t="s">
        <v>731</v>
      </c>
      <c r="F3" s="321"/>
      <c r="G3" s="321"/>
      <c r="H3" s="321"/>
      <c r="I3" s="321"/>
      <c r="J3" s="321"/>
      <c r="K3" s="321"/>
      <c r="L3" s="321"/>
      <c r="M3" s="321"/>
      <c r="N3" s="321"/>
      <c r="O3" s="41"/>
      <c r="P3" s="1"/>
      <c r="Q3" s="1"/>
      <c r="R3" s="1"/>
    </row>
    <row r="4" spans="7:18" ht="16.5">
      <c r="G4" s="105"/>
      <c r="H4" s="105"/>
      <c r="I4" s="105"/>
      <c r="J4" s="105"/>
      <c r="K4" s="105"/>
      <c r="L4" s="105"/>
      <c r="P4" s="1"/>
      <c r="Q4" s="1"/>
      <c r="R4" s="1"/>
    </row>
    <row r="5" spans="1:18" ht="16.5">
      <c r="A5" s="321" t="s">
        <v>750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9"/>
      <c r="M5" s="39"/>
      <c r="N5" s="39"/>
      <c r="O5" s="39"/>
      <c r="P5" s="1"/>
      <c r="Q5" s="1"/>
      <c r="R5" s="1"/>
    </row>
    <row r="6" spans="1:19" ht="16.5">
      <c r="A6" s="321" t="s">
        <v>2446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9"/>
      <c r="P6" s="39"/>
      <c r="Q6" s="39"/>
      <c r="R6" s="39"/>
      <c r="S6" s="39"/>
    </row>
    <row r="7" spans="1:18" ht="16.5">
      <c r="A7" s="321" t="s">
        <v>1973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9"/>
      <c r="P7" s="1"/>
      <c r="Q7" s="1"/>
      <c r="R7" s="1"/>
    </row>
    <row r="8" spans="1:18" ht="17.25" customHeight="1">
      <c r="A8" s="321" t="s">
        <v>1962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40"/>
      <c r="P8" s="1"/>
      <c r="Q8" s="1"/>
      <c r="R8" s="1"/>
    </row>
    <row r="9" spans="1:15" s="2" customFormat="1" ht="17.25" customHeight="1">
      <c r="A9" s="321" t="s">
        <v>749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40"/>
    </row>
    <row r="10" spans="1:11" s="3" customFormat="1" ht="49.5" customHeight="1">
      <c r="A10" s="104" t="s">
        <v>729</v>
      </c>
      <c r="B10" s="104" t="s">
        <v>736</v>
      </c>
      <c r="C10" s="334" t="s">
        <v>735</v>
      </c>
      <c r="D10" s="334"/>
      <c r="E10" s="101" t="s">
        <v>1498</v>
      </c>
      <c r="F10" s="104" t="s">
        <v>1499</v>
      </c>
      <c r="G10" s="103" t="s">
        <v>1934</v>
      </c>
      <c r="H10" s="103" t="s">
        <v>2443</v>
      </c>
      <c r="I10" s="103" t="s">
        <v>2445</v>
      </c>
      <c r="J10" s="103" t="s">
        <v>2449</v>
      </c>
      <c r="K10" s="103" t="s">
        <v>737</v>
      </c>
    </row>
    <row r="11" spans="1:18" ht="24" customHeight="1">
      <c r="A11" s="42">
        <v>1</v>
      </c>
      <c r="B11" s="43">
        <v>1910217057</v>
      </c>
      <c r="C11" s="44" t="s">
        <v>752</v>
      </c>
      <c r="D11" s="45" t="s">
        <v>760</v>
      </c>
      <c r="E11" s="46" t="s">
        <v>763</v>
      </c>
      <c r="F11" s="47" t="s">
        <v>770</v>
      </c>
      <c r="G11" s="48">
        <v>65</v>
      </c>
      <c r="H11" s="48">
        <v>65</v>
      </c>
      <c r="I11" s="48">
        <f>(G11+H11)/2</f>
        <v>65</v>
      </c>
      <c r="J11" s="42" t="str">
        <f aca="true" t="shared" si="0" ref="J11:J18">IF(I11&gt;=90,"X SẮC",IF(I11&gt;=80,"TỐT",IF(I11&gt;=70,"KHÁ",IF(I11&gt;=60,"TB KHÁ",IF(I11&gt;=50,"T. BÌNH",IF(I11&gt;=30,"YẾU","KÉM"))))))</f>
        <v>TB KHÁ</v>
      </c>
      <c r="K11" s="365"/>
      <c r="L11" s="50"/>
      <c r="P11" s="1"/>
      <c r="Q11" s="1"/>
      <c r="R11" s="1"/>
    </row>
    <row r="12" spans="1:18" ht="24" customHeight="1">
      <c r="A12" s="51">
        <v>2</v>
      </c>
      <c r="B12" s="52">
        <v>1810214485</v>
      </c>
      <c r="C12" s="53" t="s">
        <v>753</v>
      </c>
      <c r="D12" s="54" t="s">
        <v>1721</v>
      </c>
      <c r="E12" s="55" t="s">
        <v>518</v>
      </c>
      <c r="F12" s="56" t="s">
        <v>770</v>
      </c>
      <c r="G12" s="57">
        <v>0</v>
      </c>
      <c r="H12" s="57">
        <v>83</v>
      </c>
      <c r="I12" s="57">
        <f aca="true" t="shared" si="1" ref="I12:I18">(G12+H12)/2</f>
        <v>41.5</v>
      </c>
      <c r="J12" s="51" t="str">
        <f t="shared" si="0"/>
        <v>YẾU</v>
      </c>
      <c r="K12" s="366" t="s">
        <v>2456</v>
      </c>
      <c r="L12" s="50"/>
      <c r="P12" s="1"/>
      <c r="Q12" s="1"/>
      <c r="R12" s="1"/>
    </row>
    <row r="13" spans="1:18" ht="24" customHeight="1">
      <c r="A13" s="51">
        <v>3</v>
      </c>
      <c r="B13" s="52">
        <v>1910217048</v>
      </c>
      <c r="C13" s="53" t="s">
        <v>754</v>
      </c>
      <c r="D13" s="54" t="s">
        <v>1611</v>
      </c>
      <c r="E13" s="55" t="s">
        <v>765</v>
      </c>
      <c r="F13" s="56" t="s">
        <v>770</v>
      </c>
      <c r="G13" s="57">
        <v>80</v>
      </c>
      <c r="H13" s="57">
        <v>83</v>
      </c>
      <c r="I13" s="57">
        <f t="shared" si="1"/>
        <v>81.5</v>
      </c>
      <c r="J13" s="51" t="str">
        <f t="shared" si="0"/>
        <v>TỐT</v>
      </c>
      <c r="K13" s="366"/>
      <c r="L13" s="50"/>
      <c r="P13" s="1"/>
      <c r="Q13" s="1"/>
      <c r="R13" s="1"/>
    </row>
    <row r="14" spans="1:18" ht="24" customHeight="1">
      <c r="A14" s="51">
        <v>4</v>
      </c>
      <c r="B14" s="52">
        <v>1910219051</v>
      </c>
      <c r="C14" s="53" t="s">
        <v>755</v>
      </c>
      <c r="D14" s="54" t="s">
        <v>761</v>
      </c>
      <c r="E14" s="55" t="s">
        <v>766</v>
      </c>
      <c r="F14" s="56" t="s">
        <v>770</v>
      </c>
      <c r="G14" s="57">
        <v>65</v>
      </c>
      <c r="H14" s="57">
        <v>0</v>
      </c>
      <c r="I14" s="57">
        <f t="shared" si="1"/>
        <v>32.5</v>
      </c>
      <c r="J14" s="51" t="str">
        <f t="shared" si="0"/>
        <v>YẾU</v>
      </c>
      <c r="K14" s="367" t="s">
        <v>2477</v>
      </c>
      <c r="L14" s="257" t="s">
        <v>2475</v>
      </c>
      <c r="P14" s="1"/>
      <c r="Q14" s="1"/>
      <c r="R14" s="1"/>
    </row>
    <row r="15" spans="1:18" ht="24" customHeight="1">
      <c r="A15" s="51">
        <v>5</v>
      </c>
      <c r="B15" s="52">
        <v>1910217061</v>
      </c>
      <c r="C15" s="53" t="s">
        <v>756</v>
      </c>
      <c r="D15" s="54" t="s">
        <v>1724</v>
      </c>
      <c r="E15" s="55" t="s">
        <v>767</v>
      </c>
      <c r="F15" s="56" t="s">
        <v>770</v>
      </c>
      <c r="G15" s="57">
        <v>85</v>
      </c>
      <c r="H15" s="57">
        <v>83</v>
      </c>
      <c r="I15" s="57">
        <f t="shared" si="1"/>
        <v>84</v>
      </c>
      <c r="J15" s="51" t="str">
        <f t="shared" si="0"/>
        <v>TỐT</v>
      </c>
      <c r="K15" s="366"/>
      <c r="L15" s="50"/>
      <c r="P15" s="1"/>
      <c r="Q15" s="1"/>
      <c r="R15" s="1"/>
    </row>
    <row r="16" spans="1:18" ht="24" customHeight="1">
      <c r="A16" s="51">
        <v>6</v>
      </c>
      <c r="B16" s="52">
        <v>1910317612</v>
      </c>
      <c r="C16" s="53" t="s">
        <v>757</v>
      </c>
      <c r="D16" s="54" t="s">
        <v>1521</v>
      </c>
      <c r="E16" s="55" t="s">
        <v>509</v>
      </c>
      <c r="F16" s="56" t="s">
        <v>770</v>
      </c>
      <c r="G16" s="57">
        <v>85</v>
      </c>
      <c r="H16" s="57">
        <v>85</v>
      </c>
      <c r="I16" s="57">
        <f t="shared" si="1"/>
        <v>85</v>
      </c>
      <c r="J16" s="51" t="str">
        <f t="shared" si="0"/>
        <v>TỐT</v>
      </c>
      <c r="K16" s="366"/>
      <c r="L16" s="50"/>
      <c r="P16" s="1"/>
      <c r="Q16" s="1"/>
      <c r="R16" s="1"/>
    </row>
    <row r="17" spans="1:18" ht="24" customHeight="1">
      <c r="A17" s="51">
        <v>7</v>
      </c>
      <c r="B17" s="52">
        <v>1910117150</v>
      </c>
      <c r="C17" s="53" t="s">
        <v>758</v>
      </c>
      <c r="D17" s="54" t="s">
        <v>762</v>
      </c>
      <c r="E17" s="55" t="s">
        <v>769</v>
      </c>
      <c r="F17" s="56" t="s">
        <v>770</v>
      </c>
      <c r="G17" s="57">
        <v>0</v>
      </c>
      <c r="H17" s="57">
        <v>0</v>
      </c>
      <c r="I17" s="57">
        <f t="shared" si="1"/>
        <v>0</v>
      </c>
      <c r="J17" s="51" t="str">
        <f t="shared" si="0"/>
        <v>KÉM</v>
      </c>
      <c r="K17" s="347" t="s">
        <v>2470</v>
      </c>
      <c r="L17" s="50"/>
      <c r="P17" s="1"/>
      <c r="Q17" s="1"/>
      <c r="R17" s="1"/>
    </row>
    <row r="18" spans="1:18" ht="24" customHeight="1">
      <c r="A18" s="58">
        <v>8</v>
      </c>
      <c r="B18" s="59">
        <v>1810215026</v>
      </c>
      <c r="C18" s="60" t="s">
        <v>2371</v>
      </c>
      <c r="D18" s="61" t="s">
        <v>1655</v>
      </c>
      <c r="E18" s="62">
        <v>34641</v>
      </c>
      <c r="F18" s="63" t="s">
        <v>770</v>
      </c>
      <c r="G18" s="64">
        <v>0</v>
      </c>
      <c r="H18" s="64">
        <v>0</v>
      </c>
      <c r="I18" s="64">
        <f t="shared" si="1"/>
        <v>0</v>
      </c>
      <c r="J18" s="58" t="str">
        <f t="shared" si="0"/>
        <v>KÉM</v>
      </c>
      <c r="K18" s="349" t="s">
        <v>2451</v>
      </c>
      <c r="L18" s="50"/>
      <c r="P18" s="1"/>
      <c r="Q18" s="1"/>
      <c r="R18" s="1"/>
    </row>
    <row r="19" spans="1:15" ht="11.25" customHeight="1">
      <c r="A19" s="36"/>
      <c r="B19" s="37"/>
      <c r="C19" s="37"/>
      <c r="D19" s="37"/>
      <c r="E19" s="37"/>
      <c r="F19" s="37"/>
      <c r="G19" s="38"/>
      <c r="H19" s="38"/>
      <c r="I19" s="38"/>
      <c r="J19" s="38"/>
      <c r="K19" s="38"/>
      <c r="L19" s="38"/>
      <c r="M19" s="38"/>
      <c r="N19" s="38"/>
      <c r="O19" s="38"/>
    </row>
    <row r="20" spans="1:18" ht="16.5">
      <c r="A20" s="36"/>
      <c r="B20" s="36"/>
      <c r="C20" s="38"/>
      <c r="D20" s="38"/>
      <c r="E20" s="38"/>
      <c r="F20" s="38"/>
      <c r="H20" s="329" t="s">
        <v>2448</v>
      </c>
      <c r="I20" s="330"/>
      <c r="J20" s="330"/>
      <c r="K20" s="255"/>
      <c r="O20" s="72"/>
      <c r="P20" s="27"/>
      <c r="Q20" s="1"/>
      <c r="R20" s="1"/>
    </row>
    <row r="21" spans="1:18" ht="16.5">
      <c r="A21" s="36"/>
      <c r="B21" s="36"/>
      <c r="C21" s="38"/>
      <c r="D21" s="38"/>
      <c r="E21" s="38"/>
      <c r="F21" s="38"/>
      <c r="H21" s="35" t="s">
        <v>738</v>
      </c>
      <c r="I21" s="75" t="s">
        <v>739</v>
      </c>
      <c r="J21" s="75" t="s">
        <v>1500</v>
      </c>
      <c r="M21" s="36"/>
      <c r="N21" s="27"/>
      <c r="P21" s="1"/>
      <c r="Q21" s="1"/>
      <c r="R21" s="1"/>
    </row>
    <row r="22" spans="1:18" ht="21" customHeight="1">
      <c r="A22" s="36"/>
      <c r="B22" s="70" t="s">
        <v>751</v>
      </c>
      <c r="C22" s="38"/>
      <c r="D22" s="38"/>
      <c r="E22" s="38"/>
      <c r="F22" s="38"/>
      <c r="H22" s="77" t="s">
        <v>172</v>
      </c>
      <c r="I22" s="75">
        <f>COUNTIF($J$11:$J$18,H22)</f>
        <v>0</v>
      </c>
      <c r="J22" s="74">
        <f aca="true" t="shared" si="2" ref="J22:J29">I22/$I$29</f>
        <v>0</v>
      </c>
      <c r="M22" s="71"/>
      <c r="N22" s="2"/>
      <c r="P22" s="1"/>
      <c r="Q22" s="1"/>
      <c r="R22" s="1"/>
    </row>
    <row r="23" spans="1:18" ht="15.75" customHeight="1">
      <c r="A23" s="36"/>
      <c r="B23" s="36"/>
      <c r="C23" s="38"/>
      <c r="D23" s="38"/>
      <c r="E23" s="38"/>
      <c r="F23" s="38"/>
      <c r="H23" s="77" t="s">
        <v>173</v>
      </c>
      <c r="I23" s="75">
        <f aca="true" t="shared" si="3" ref="I23:I28">COUNTIF($J$11:$J$18,H23)</f>
        <v>3</v>
      </c>
      <c r="J23" s="74">
        <f t="shared" si="2"/>
        <v>0.375</v>
      </c>
      <c r="M23" s="71"/>
      <c r="N23" s="2"/>
      <c r="P23" s="1"/>
      <c r="Q23" s="1"/>
      <c r="R23" s="1"/>
    </row>
    <row r="24" spans="1:18" ht="15.75" customHeight="1">
      <c r="A24" s="36"/>
      <c r="B24" s="36"/>
      <c r="C24" s="38"/>
      <c r="D24" s="38"/>
      <c r="E24" s="38"/>
      <c r="F24" s="38"/>
      <c r="H24" s="77" t="s">
        <v>740</v>
      </c>
      <c r="I24" s="75">
        <f t="shared" si="3"/>
        <v>0</v>
      </c>
      <c r="J24" s="74">
        <f t="shared" si="2"/>
        <v>0</v>
      </c>
      <c r="M24" s="71"/>
      <c r="N24" s="2"/>
      <c r="P24" s="1"/>
      <c r="Q24" s="1"/>
      <c r="R24" s="1"/>
    </row>
    <row r="25" spans="1:18" ht="15.75" customHeight="1">
      <c r="A25" s="36"/>
      <c r="B25" s="36"/>
      <c r="C25" s="38"/>
      <c r="D25" s="38"/>
      <c r="E25" s="38"/>
      <c r="F25" s="38"/>
      <c r="H25" s="77" t="s">
        <v>741</v>
      </c>
      <c r="I25" s="75">
        <f t="shared" si="3"/>
        <v>1</v>
      </c>
      <c r="J25" s="74">
        <f t="shared" si="2"/>
        <v>0.125</v>
      </c>
      <c r="M25" s="71"/>
      <c r="N25" s="2"/>
      <c r="P25" s="1"/>
      <c r="Q25" s="1"/>
      <c r="R25" s="1"/>
    </row>
    <row r="26" spans="1:18" ht="15.75" customHeight="1">
      <c r="A26" s="36"/>
      <c r="B26" s="36"/>
      <c r="C26" s="38"/>
      <c r="D26" s="38"/>
      <c r="E26" s="38"/>
      <c r="F26" s="38"/>
      <c r="H26" s="77" t="s">
        <v>742</v>
      </c>
      <c r="I26" s="75">
        <f t="shared" si="3"/>
        <v>0</v>
      </c>
      <c r="J26" s="74">
        <f t="shared" si="2"/>
        <v>0</v>
      </c>
      <c r="M26" s="71"/>
      <c r="N26" s="2"/>
      <c r="P26" s="1"/>
      <c r="Q26" s="1"/>
      <c r="R26" s="1"/>
    </row>
    <row r="27" spans="1:18" ht="15.75" customHeight="1">
      <c r="A27" s="36"/>
      <c r="B27" s="36"/>
      <c r="C27" s="38"/>
      <c r="D27" s="38"/>
      <c r="E27" s="38"/>
      <c r="F27" s="38"/>
      <c r="H27" s="77" t="s">
        <v>1939</v>
      </c>
      <c r="I27" s="75">
        <f t="shared" si="3"/>
        <v>2</v>
      </c>
      <c r="J27" s="74">
        <f t="shared" si="2"/>
        <v>0.25</v>
      </c>
      <c r="M27" s="71"/>
      <c r="N27" s="2"/>
      <c r="P27" s="1"/>
      <c r="Q27" s="1"/>
      <c r="R27" s="1"/>
    </row>
    <row r="28" spans="1:18" ht="21" customHeight="1">
      <c r="A28" s="36"/>
      <c r="B28" s="70" t="s">
        <v>745</v>
      </c>
      <c r="C28" s="38"/>
      <c r="D28" s="38"/>
      <c r="E28" s="38"/>
      <c r="F28" s="38"/>
      <c r="H28" s="77" t="s">
        <v>743</v>
      </c>
      <c r="I28" s="75">
        <f t="shared" si="3"/>
        <v>2</v>
      </c>
      <c r="J28" s="74">
        <f t="shared" si="2"/>
        <v>0.25</v>
      </c>
      <c r="M28" s="71"/>
      <c r="N28" s="2"/>
      <c r="P28" s="1"/>
      <c r="Q28" s="1"/>
      <c r="R28" s="1"/>
    </row>
    <row r="29" spans="1:18" ht="15.75" customHeight="1">
      <c r="A29" s="36"/>
      <c r="B29" s="36"/>
      <c r="C29" s="38"/>
      <c r="D29" s="38"/>
      <c r="E29" s="38"/>
      <c r="F29" s="38"/>
      <c r="H29" s="77" t="s">
        <v>744</v>
      </c>
      <c r="I29" s="75">
        <f>SUM(I22:I28)</f>
        <v>8</v>
      </c>
      <c r="J29" s="74">
        <f t="shared" si="2"/>
        <v>1</v>
      </c>
      <c r="M29" s="71"/>
      <c r="N29" s="2"/>
      <c r="P29" s="1"/>
      <c r="Q29" s="1"/>
      <c r="R29" s="1"/>
    </row>
    <row r="30" spans="2:16" s="3" customFormat="1" ht="9" customHeight="1">
      <c r="B30" s="1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7"/>
    </row>
    <row r="31" spans="6:13" s="65" customFormat="1" ht="21" customHeight="1">
      <c r="F31" s="326" t="str">
        <f ca="1">"Đà Nẵng, ngày"&amp;" "&amp;DAY(TODAY())&amp;" "&amp;"tháng"&amp;" "&amp;MONTH(TODAY())&amp;" "&amp;"năm"&amp;" "&amp;YEAR(TODAY())</f>
        <v>Đà Nẵng, ngày 21 tháng 8 năm 2015</v>
      </c>
      <c r="G31" s="326"/>
      <c r="H31" s="326"/>
      <c r="I31" s="326"/>
      <c r="J31" s="326"/>
      <c r="K31" s="326"/>
      <c r="L31" s="106"/>
      <c r="M31" s="106"/>
    </row>
    <row r="32" spans="1:12" s="68" customFormat="1" ht="21" customHeight="1">
      <c r="A32" s="66" t="s">
        <v>2439</v>
      </c>
      <c r="B32" s="66"/>
      <c r="C32" s="66"/>
      <c r="D32" s="66"/>
      <c r="E32" s="66"/>
      <c r="F32" s="66"/>
      <c r="G32" s="66"/>
      <c r="H32" s="66"/>
      <c r="I32" s="66"/>
      <c r="J32" s="67"/>
      <c r="K32" s="67"/>
      <c r="L32" s="67"/>
    </row>
    <row r="33" spans="16:18" ht="16.5">
      <c r="P33" s="1"/>
      <c r="Q33" s="1"/>
      <c r="R33" s="1"/>
    </row>
    <row r="34" spans="16:18" ht="16.5">
      <c r="P34" s="1"/>
      <c r="Q34" s="1"/>
      <c r="R34" s="1"/>
    </row>
    <row r="35" spans="1:18" ht="16.5">
      <c r="A35" s="69"/>
      <c r="B35" s="69"/>
      <c r="C35" s="69"/>
      <c r="K35" s="39"/>
      <c r="L35" s="39"/>
      <c r="P35" s="1"/>
      <c r="Q35" s="1"/>
      <c r="R35" s="1"/>
    </row>
    <row r="36" spans="16:18" ht="16.5">
      <c r="P36" s="1"/>
      <c r="Q36" s="1"/>
      <c r="R36" s="1"/>
    </row>
    <row r="37" spans="1:18" ht="16.5">
      <c r="A37" s="3" t="s">
        <v>1982</v>
      </c>
      <c r="P37" s="1"/>
      <c r="Q37" s="1"/>
      <c r="R37" s="1"/>
    </row>
  </sheetData>
  <sheetProtection/>
  <mergeCells count="17">
    <mergeCell ref="A5:K5"/>
    <mergeCell ref="A6:K6"/>
    <mergeCell ref="L6:N6"/>
    <mergeCell ref="A7:K7"/>
    <mergeCell ref="A2:D2"/>
    <mergeCell ref="A3:D3"/>
    <mergeCell ref="E2:K2"/>
    <mergeCell ref="E3:K3"/>
    <mergeCell ref="L3:N3"/>
    <mergeCell ref="L7:N7"/>
    <mergeCell ref="A8:K8"/>
    <mergeCell ref="L8:N8"/>
    <mergeCell ref="A9:K9"/>
    <mergeCell ref="L9:N9"/>
    <mergeCell ref="F31:K31"/>
    <mergeCell ref="C10:D10"/>
    <mergeCell ref="H20:J20"/>
  </mergeCells>
  <conditionalFormatting sqref="G11:I18">
    <cfRule type="cellIs" priority="7" dxfId="0" operator="equal" stopIfTrue="1">
      <formula>0</formula>
    </cfRule>
  </conditionalFormatting>
  <conditionalFormatting sqref="K11:L16 L17:L18">
    <cfRule type="cellIs" priority="6" dxfId="18" operator="equal" stopIfTrue="1">
      <formula>0</formula>
    </cfRule>
  </conditionalFormatting>
  <printOptions/>
  <pageMargins left="0.47" right="0.15748031496062992" top="0.2362204724409449" bottom="0.2362204724409449" header="0.2755905511811024" footer="0.2755905511811024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selection activeCell="N94" sqref="N94"/>
    </sheetView>
  </sheetViews>
  <sheetFormatPr defaultColWidth="9.140625" defaultRowHeight="12.75"/>
  <cols>
    <col min="1" max="1" width="5.28125" style="1" customWidth="1"/>
    <col min="2" max="2" width="10.140625" style="1" customWidth="1"/>
    <col min="3" max="3" width="17.421875" style="1" customWidth="1"/>
    <col min="4" max="4" width="7.8515625" style="1" customWidth="1"/>
    <col min="5" max="5" width="9.57421875" style="1" customWidth="1"/>
    <col min="6" max="6" width="11.7109375" style="1" customWidth="1"/>
    <col min="7" max="9" width="7.00390625" style="1" customWidth="1"/>
    <col min="10" max="10" width="7.00390625" style="241" customWidth="1"/>
    <col min="11" max="11" width="7.00390625" style="1" customWidth="1"/>
    <col min="12" max="12" width="7.7109375" style="1" customWidth="1"/>
    <col min="13" max="16384" width="9.140625" style="1" customWidth="1"/>
  </cols>
  <sheetData>
    <row r="1" spans="7:12" ht="9" customHeight="1">
      <c r="G1" s="105"/>
      <c r="H1" s="105"/>
      <c r="I1" s="105"/>
      <c r="J1" s="244"/>
      <c r="K1" s="105"/>
      <c r="L1" s="105"/>
    </row>
    <row r="2" spans="1:12" ht="19.5" customHeight="1">
      <c r="A2" s="322" t="s">
        <v>732</v>
      </c>
      <c r="B2" s="322"/>
      <c r="C2" s="322"/>
      <c r="D2" s="322"/>
      <c r="E2" s="321" t="s">
        <v>733</v>
      </c>
      <c r="F2" s="321"/>
      <c r="G2" s="321"/>
      <c r="H2" s="321"/>
      <c r="I2" s="321"/>
      <c r="J2" s="321"/>
      <c r="K2" s="321"/>
      <c r="L2" s="39"/>
    </row>
    <row r="3" spans="1:12" ht="16.5">
      <c r="A3" s="321" t="s">
        <v>734</v>
      </c>
      <c r="B3" s="321"/>
      <c r="C3" s="321"/>
      <c r="D3" s="321"/>
      <c r="E3" s="321" t="s">
        <v>731</v>
      </c>
      <c r="F3" s="321"/>
      <c r="G3" s="321"/>
      <c r="H3" s="321"/>
      <c r="I3" s="321"/>
      <c r="J3" s="321"/>
      <c r="K3" s="321"/>
      <c r="L3" s="240"/>
    </row>
    <row r="4" spans="7:12" ht="16.5">
      <c r="G4" s="105"/>
      <c r="H4" s="105"/>
      <c r="I4" s="105"/>
      <c r="J4" s="244"/>
      <c r="K4" s="105"/>
      <c r="L4" s="105"/>
    </row>
    <row r="5" spans="1:12" ht="16.5">
      <c r="A5" s="321" t="s">
        <v>750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9"/>
    </row>
    <row r="6" spans="1:12" ht="16.5">
      <c r="A6" s="321" t="s">
        <v>2446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240"/>
    </row>
    <row r="7" spans="1:12" ht="16.5">
      <c r="A7" s="321" t="s">
        <v>1974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240"/>
    </row>
    <row r="8" spans="1:12" ht="17.25" customHeight="1">
      <c r="A8" s="321" t="s">
        <v>1975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240"/>
    </row>
    <row r="9" spans="1:12" s="2" customFormat="1" ht="17.25" customHeight="1">
      <c r="A9" s="321" t="s">
        <v>749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240"/>
    </row>
    <row r="10" spans="1:11" s="3" customFormat="1" ht="45" customHeight="1">
      <c r="A10" s="102" t="s">
        <v>729</v>
      </c>
      <c r="B10" s="102" t="s">
        <v>736</v>
      </c>
      <c r="C10" s="320" t="s">
        <v>735</v>
      </c>
      <c r="D10" s="320"/>
      <c r="E10" s="103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2449</v>
      </c>
      <c r="K10" s="103" t="s">
        <v>737</v>
      </c>
    </row>
    <row r="11" spans="1:11" ht="24.75" customHeight="1">
      <c r="A11" s="42">
        <v>1</v>
      </c>
      <c r="B11" s="78">
        <v>1820213622</v>
      </c>
      <c r="C11" s="353" t="s">
        <v>667</v>
      </c>
      <c r="D11" s="79" t="s">
        <v>337</v>
      </c>
      <c r="E11" s="46" t="s">
        <v>1905</v>
      </c>
      <c r="F11" s="80" t="s">
        <v>2686</v>
      </c>
      <c r="G11" s="48">
        <v>83</v>
      </c>
      <c r="H11" s="48">
        <v>80</v>
      </c>
      <c r="I11" s="48">
        <f>(G11+H11)/2</f>
        <v>81.5</v>
      </c>
      <c r="J11" s="42" t="str">
        <f aca="true" t="shared" si="0" ref="J11:J74">IF(I11&gt;=90,"X SẮC",IF(I11&gt;=80,"TỐT",IF(I11&gt;=70,"KHÁ",IF(I11&gt;=60,"TB KHÁ",IF(I11&gt;=50,"T. BÌNH",IF(I11&gt;=30,"YẾU","KÉM"))))))</f>
        <v>TỐT</v>
      </c>
      <c r="K11" s="346"/>
    </row>
    <row r="12" spans="1:11" ht="24.75" customHeight="1">
      <c r="A12" s="51">
        <v>2</v>
      </c>
      <c r="B12" s="81">
        <v>1821213627</v>
      </c>
      <c r="C12" s="351" t="s">
        <v>684</v>
      </c>
      <c r="D12" s="82" t="s">
        <v>33</v>
      </c>
      <c r="E12" s="55" t="s">
        <v>685</v>
      </c>
      <c r="F12" s="83" t="s">
        <v>2686</v>
      </c>
      <c r="G12" s="57">
        <v>80</v>
      </c>
      <c r="H12" s="57">
        <v>95</v>
      </c>
      <c r="I12" s="57">
        <f aca="true" t="shared" si="1" ref="I12:I76">(G12+H12)/2</f>
        <v>87.5</v>
      </c>
      <c r="J12" s="51" t="str">
        <f t="shared" si="0"/>
        <v>TỐT</v>
      </c>
      <c r="K12" s="347"/>
    </row>
    <row r="13" spans="1:11" ht="24.75" customHeight="1">
      <c r="A13" s="51">
        <v>3</v>
      </c>
      <c r="B13" s="81">
        <v>1821214857</v>
      </c>
      <c r="C13" s="351" t="s">
        <v>724</v>
      </c>
      <c r="D13" s="82" t="s">
        <v>33</v>
      </c>
      <c r="E13" s="55" t="s">
        <v>110</v>
      </c>
      <c r="F13" s="83" t="s">
        <v>2686</v>
      </c>
      <c r="G13" s="57">
        <v>78</v>
      </c>
      <c r="H13" s="57">
        <v>80</v>
      </c>
      <c r="I13" s="57">
        <f t="shared" si="1"/>
        <v>79</v>
      </c>
      <c r="J13" s="51" t="str">
        <f t="shared" si="0"/>
        <v>KHÁ</v>
      </c>
      <c r="K13" s="347"/>
    </row>
    <row r="14" spans="1:11" ht="24.75" customHeight="1">
      <c r="A14" s="51">
        <v>4</v>
      </c>
      <c r="B14" s="81">
        <v>1820213884</v>
      </c>
      <c r="C14" s="351" t="s">
        <v>595</v>
      </c>
      <c r="D14" s="82" t="s">
        <v>500</v>
      </c>
      <c r="E14" s="55" t="s">
        <v>127</v>
      </c>
      <c r="F14" s="83" t="s">
        <v>2686</v>
      </c>
      <c r="G14" s="57">
        <v>86</v>
      </c>
      <c r="H14" s="57">
        <v>83</v>
      </c>
      <c r="I14" s="57">
        <f t="shared" si="1"/>
        <v>84.5</v>
      </c>
      <c r="J14" s="51" t="str">
        <f t="shared" si="0"/>
        <v>TỐT</v>
      </c>
      <c r="K14" s="347"/>
    </row>
    <row r="15" spans="1:11" ht="24.75" customHeight="1">
      <c r="A15" s="51">
        <v>5</v>
      </c>
      <c r="B15" s="81">
        <v>1820213618</v>
      </c>
      <c r="C15" s="351" t="s">
        <v>665</v>
      </c>
      <c r="D15" s="82" t="s">
        <v>507</v>
      </c>
      <c r="E15" s="55">
        <v>34335</v>
      </c>
      <c r="F15" s="83" t="s">
        <v>2686</v>
      </c>
      <c r="G15" s="57">
        <v>88</v>
      </c>
      <c r="H15" s="57">
        <v>83</v>
      </c>
      <c r="I15" s="57">
        <f t="shared" si="1"/>
        <v>85.5</v>
      </c>
      <c r="J15" s="51" t="str">
        <f t="shared" si="0"/>
        <v>TỐT</v>
      </c>
      <c r="K15" s="347"/>
    </row>
    <row r="16" spans="1:11" ht="24.75" customHeight="1">
      <c r="A16" s="51">
        <v>6</v>
      </c>
      <c r="B16" s="81">
        <v>1820213878</v>
      </c>
      <c r="C16" s="351" t="s">
        <v>669</v>
      </c>
      <c r="D16" s="82" t="s">
        <v>115</v>
      </c>
      <c r="E16" s="55" t="s">
        <v>670</v>
      </c>
      <c r="F16" s="83" t="s">
        <v>2686</v>
      </c>
      <c r="G16" s="57">
        <v>88</v>
      </c>
      <c r="H16" s="57">
        <v>83</v>
      </c>
      <c r="I16" s="57">
        <f t="shared" si="1"/>
        <v>85.5</v>
      </c>
      <c r="J16" s="51" t="str">
        <f t="shared" si="0"/>
        <v>TỐT</v>
      </c>
      <c r="K16" s="347"/>
    </row>
    <row r="17" spans="1:11" ht="24.75" customHeight="1">
      <c r="A17" s="51">
        <v>7</v>
      </c>
      <c r="B17" s="81">
        <v>1821215696</v>
      </c>
      <c r="C17" s="351" t="s">
        <v>692</v>
      </c>
      <c r="D17" s="82" t="s">
        <v>693</v>
      </c>
      <c r="E17" s="55" t="s">
        <v>1770</v>
      </c>
      <c r="F17" s="83" t="s">
        <v>2686</v>
      </c>
      <c r="G17" s="57">
        <v>75</v>
      </c>
      <c r="H17" s="57">
        <v>72</v>
      </c>
      <c r="I17" s="57">
        <f t="shared" si="1"/>
        <v>73.5</v>
      </c>
      <c r="J17" s="51" t="str">
        <f t="shared" si="0"/>
        <v>KHÁ</v>
      </c>
      <c r="K17" s="347"/>
    </row>
    <row r="18" spans="1:11" ht="24.75" customHeight="1">
      <c r="A18" s="51">
        <v>8</v>
      </c>
      <c r="B18" s="81">
        <v>1821214863</v>
      </c>
      <c r="C18" s="351" t="s">
        <v>688</v>
      </c>
      <c r="D18" s="82" t="s">
        <v>40</v>
      </c>
      <c r="E18" s="55" t="s">
        <v>617</v>
      </c>
      <c r="F18" s="83" t="s">
        <v>2686</v>
      </c>
      <c r="G18" s="57">
        <v>85</v>
      </c>
      <c r="H18" s="57">
        <v>83</v>
      </c>
      <c r="I18" s="57">
        <f t="shared" si="1"/>
        <v>84</v>
      </c>
      <c r="J18" s="51" t="str">
        <f t="shared" si="0"/>
        <v>TỐT</v>
      </c>
      <c r="K18" s="347"/>
    </row>
    <row r="19" spans="1:12" ht="24.75" customHeight="1">
      <c r="A19" s="51">
        <v>9</v>
      </c>
      <c r="B19" s="81">
        <v>1821215698</v>
      </c>
      <c r="C19" s="351" t="s">
        <v>694</v>
      </c>
      <c r="D19" s="82" t="s">
        <v>40</v>
      </c>
      <c r="E19" s="55" t="s">
        <v>351</v>
      </c>
      <c r="F19" s="83" t="s">
        <v>2686</v>
      </c>
      <c r="G19" s="57">
        <v>0</v>
      </c>
      <c r="H19" s="57">
        <v>0</v>
      </c>
      <c r="I19" s="57">
        <f t="shared" si="1"/>
        <v>0</v>
      </c>
      <c r="J19" s="51" t="str">
        <f t="shared" si="0"/>
        <v>KÉM</v>
      </c>
      <c r="K19" s="347" t="s">
        <v>2450</v>
      </c>
      <c r="L19" s="1" t="s">
        <v>2386</v>
      </c>
    </row>
    <row r="20" spans="1:11" ht="24.75" customHeight="1">
      <c r="A20" s="51">
        <v>10</v>
      </c>
      <c r="B20" s="81">
        <v>1820214249</v>
      </c>
      <c r="C20" s="351" t="s">
        <v>676</v>
      </c>
      <c r="D20" s="82" t="s">
        <v>491</v>
      </c>
      <c r="E20" s="55" t="s">
        <v>161</v>
      </c>
      <c r="F20" s="83" t="s">
        <v>2686</v>
      </c>
      <c r="G20" s="57">
        <v>85</v>
      </c>
      <c r="H20" s="57">
        <v>83</v>
      </c>
      <c r="I20" s="57">
        <f t="shared" si="1"/>
        <v>84</v>
      </c>
      <c r="J20" s="51" t="str">
        <f t="shared" si="0"/>
        <v>TỐT</v>
      </c>
      <c r="K20" s="347"/>
    </row>
    <row r="21" spans="1:12" ht="24.75" customHeight="1">
      <c r="A21" s="51">
        <v>11</v>
      </c>
      <c r="B21" s="81">
        <v>1821215328</v>
      </c>
      <c r="C21" s="351" t="s">
        <v>39</v>
      </c>
      <c r="D21" s="82" t="s">
        <v>690</v>
      </c>
      <c r="E21" s="55" t="s">
        <v>136</v>
      </c>
      <c r="F21" s="83" t="s">
        <v>2686</v>
      </c>
      <c r="G21" s="57">
        <v>0</v>
      </c>
      <c r="H21" s="57">
        <v>0</v>
      </c>
      <c r="I21" s="57">
        <f t="shared" si="1"/>
        <v>0</v>
      </c>
      <c r="J21" s="51" t="str">
        <f t="shared" si="0"/>
        <v>KÉM</v>
      </c>
      <c r="K21" s="347" t="s">
        <v>2459</v>
      </c>
      <c r="L21" s="1" t="s">
        <v>2385</v>
      </c>
    </row>
    <row r="22" spans="1:11" ht="24.75" customHeight="1">
      <c r="A22" s="51">
        <v>12</v>
      </c>
      <c r="B22" s="81">
        <v>1821213873</v>
      </c>
      <c r="C22" s="351" t="s">
        <v>1528</v>
      </c>
      <c r="D22" s="82" t="s">
        <v>1561</v>
      </c>
      <c r="E22" s="55"/>
      <c r="F22" s="83" t="s">
        <v>2686</v>
      </c>
      <c r="G22" s="57">
        <v>75</v>
      </c>
      <c r="H22" s="57">
        <v>80</v>
      </c>
      <c r="I22" s="57">
        <f t="shared" si="1"/>
        <v>77.5</v>
      </c>
      <c r="J22" s="51" t="str">
        <f t="shared" si="0"/>
        <v>KHÁ</v>
      </c>
      <c r="K22" s="368"/>
    </row>
    <row r="23" spans="1:11" ht="24.75" customHeight="1">
      <c r="A23" s="51">
        <v>13</v>
      </c>
      <c r="B23" s="81">
        <v>1820214235</v>
      </c>
      <c r="C23" s="351" t="s">
        <v>673</v>
      </c>
      <c r="D23" s="82" t="s">
        <v>339</v>
      </c>
      <c r="E23" s="55" t="s">
        <v>44</v>
      </c>
      <c r="F23" s="83" t="s">
        <v>2686</v>
      </c>
      <c r="G23" s="57">
        <v>86</v>
      </c>
      <c r="H23" s="57">
        <v>83</v>
      </c>
      <c r="I23" s="57">
        <f t="shared" si="1"/>
        <v>84.5</v>
      </c>
      <c r="J23" s="51" t="str">
        <f t="shared" si="0"/>
        <v>TỐT</v>
      </c>
      <c r="K23" s="347"/>
    </row>
    <row r="24" spans="1:11" ht="24.75" customHeight="1">
      <c r="A24" s="51">
        <v>14</v>
      </c>
      <c r="B24" s="81">
        <v>1820214865</v>
      </c>
      <c r="C24" s="351" t="s">
        <v>679</v>
      </c>
      <c r="D24" s="82" t="s">
        <v>339</v>
      </c>
      <c r="E24" s="55" t="s">
        <v>621</v>
      </c>
      <c r="F24" s="83" t="s">
        <v>2686</v>
      </c>
      <c r="G24" s="57">
        <v>86</v>
      </c>
      <c r="H24" s="57">
        <v>86</v>
      </c>
      <c r="I24" s="57">
        <f t="shared" si="1"/>
        <v>86</v>
      </c>
      <c r="J24" s="51" t="str">
        <f t="shared" si="0"/>
        <v>TỐT</v>
      </c>
      <c r="K24" s="347"/>
    </row>
    <row r="25" spans="1:11" ht="24.75" customHeight="1">
      <c r="A25" s="51">
        <v>15</v>
      </c>
      <c r="B25" s="81">
        <v>1820213885</v>
      </c>
      <c r="C25" s="351" t="s">
        <v>622</v>
      </c>
      <c r="D25" s="82" t="s">
        <v>240</v>
      </c>
      <c r="E25" s="55" t="s">
        <v>171</v>
      </c>
      <c r="F25" s="83" t="s">
        <v>2686</v>
      </c>
      <c r="G25" s="57">
        <v>83</v>
      </c>
      <c r="H25" s="57">
        <v>83</v>
      </c>
      <c r="I25" s="57">
        <f t="shared" si="1"/>
        <v>83</v>
      </c>
      <c r="J25" s="51" t="str">
        <f t="shared" si="0"/>
        <v>TỐT</v>
      </c>
      <c r="K25" s="347"/>
    </row>
    <row r="26" spans="1:11" ht="24.75" customHeight="1">
      <c r="A26" s="51">
        <v>16</v>
      </c>
      <c r="B26" s="81">
        <v>1820214246</v>
      </c>
      <c r="C26" s="351" t="s">
        <v>675</v>
      </c>
      <c r="D26" s="82" t="s">
        <v>240</v>
      </c>
      <c r="E26" s="55" t="s">
        <v>184</v>
      </c>
      <c r="F26" s="83" t="s">
        <v>2686</v>
      </c>
      <c r="G26" s="57">
        <v>85</v>
      </c>
      <c r="H26" s="57">
        <v>83</v>
      </c>
      <c r="I26" s="57">
        <f t="shared" si="1"/>
        <v>84</v>
      </c>
      <c r="J26" s="51" t="str">
        <f t="shared" si="0"/>
        <v>TỐT</v>
      </c>
      <c r="K26" s="347"/>
    </row>
    <row r="27" spans="1:11" ht="24.75" customHeight="1">
      <c r="A27" s="51">
        <v>17</v>
      </c>
      <c r="B27" s="81">
        <v>1821213619</v>
      </c>
      <c r="C27" s="351" t="s">
        <v>683</v>
      </c>
      <c r="D27" s="82" t="s">
        <v>240</v>
      </c>
      <c r="E27" s="55" t="s">
        <v>1751</v>
      </c>
      <c r="F27" s="83" t="s">
        <v>2686</v>
      </c>
      <c r="G27" s="57">
        <v>72</v>
      </c>
      <c r="H27" s="57">
        <v>75</v>
      </c>
      <c r="I27" s="57">
        <f t="shared" si="1"/>
        <v>73.5</v>
      </c>
      <c r="J27" s="51" t="str">
        <f t="shared" si="0"/>
        <v>KHÁ</v>
      </c>
      <c r="K27" s="347"/>
    </row>
    <row r="28" spans="1:11" ht="24.75" customHeight="1">
      <c r="A28" s="51">
        <v>18</v>
      </c>
      <c r="B28" s="81">
        <v>1820213881</v>
      </c>
      <c r="C28" s="351" t="s">
        <v>672</v>
      </c>
      <c r="D28" s="82" t="s">
        <v>345</v>
      </c>
      <c r="E28" s="55" t="s">
        <v>325</v>
      </c>
      <c r="F28" s="83" t="s">
        <v>2686</v>
      </c>
      <c r="G28" s="57">
        <v>88</v>
      </c>
      <c r="H28" s="57">
        <v>83</v>
      </c>
      <c r="I28" s="57">
        <f t="shared" si="1"/>
        <v>85.5</v>
      </c>
      <c r="J28" s="51" t="str">
        <f t="shared" si="0"/>
        <v>TỐT</v>
      </c>
      <c r="K28" s="347"/>
    </row>
    <row r="29" spans="1:12" ht="24.75" customHeight="1">
      <c r="A29" s="51">
        <v>19</v>
      </c>
      <c r="B29" s="81">
        <v>1820214244</v>
      </c>
      <c r="C29" s="351" t="s">
        <v>674</v>
      </c>
      <c r="D29" s="82" t="s">
        <v>345</v>
      </c>
      <c r="E29" s="55" t="s">
        <v>452</v>
      </c>
      <c r="F29" s="83" t="s">
        <v>2686</v>
      </c>
      <c r="G29" s="57">
        <v>66</v>
      </c>
      <c r="H29" s="57">
        <v>83</v>
      </c>
      <c r="I29" s="57">
        <f t="shared" si="1"/>
        <v>74.5</v>
      </c>
      <c r="J29" s="51" t="str">
        <f t="shared" si="0"/>
        <v>KHÁ</v>
      </c>
      <c r="K29" s="347"/>
      <c r="L29" s="1" t="s">
        <v>2467</v>
      </c>
    </row>
    <row r="30" spans="1:11" ht="24.75" customHeight="1">
      <c r="A30" s="51">
        <v>20</v>
      </c>
      <c r="B30" s="81">
        <v>1821215330</v>
      </c>
      <c r="C30" s="351" t="s">
        <v>691</v>
      </c>
      <c r="D30" s="82" t="s">
        <v>345</v>
      </c>
      <c r="E30" s="55" t="s">
        <v>202</v>
      </c>
      <c r="F30" s="83" t="s">
        <v>2686</v>
      </c>
      <c r="G30" s="57">
        <v>77</v>
      </c>
      <c r="H30" s="57">
        <v>0</v>
      </c>
      <c r="I30" s="57">
        <f t="shared" si="1"/>
        <v>38.5</v>
      </c>
      <c r="J30" s="51" t="str">
        <f t="shared" si="0"/>
        <v>YẾU</v>
      </c>
      <c r="K30" s="347" t="s">
        <v>2450</v>
      </c>
    </row>
    <row r="31" spans="1:12" ht="24.75" customHeight="1">
      <c r="A31" s="51">
        <v>21</v>
      </c>
      <c r="B31" s="81">
        <v>1820214860</v>
      </c>
      <c r="C31" s="351" t="s">
        <v>677</v>
      </c>
      <c r="D31" s="82" t="s">
        <v>678</v>
      </c>
      <c r="E31" s="55" t="s">
        <v>1782</v>
      </c>
      <c r="F31" s="83" t="s">
        <v>2686</v>
      </c>
      <c r="G31" s="57">
        <v>86</v>
      </c>
      <c r="H31" s="57">
        <v>83</v>
      </c>
      <c r="I31" s="57">
        <f t="shared" si="1"/>
        <v>84.5</v>
      </c>
      <c r="J31" s="51" t="str">
        <f t="shared" si="0"/>
        <v>TỐT</v>
      </c>
      <c r="K31" s="347"/>
      <c r="L31" s="1" t="s">
        <v>2466</v>
      </c>
    </row>
    <row r="32" spans="1:11" ht="24.75" customHeight="1">
      <c r="A32" s="51">
        <v>22</v>
      </c>
      <c r="B32" s="81">
        <v>1821215327</v>
      </c>
      <c r="C32" s="351" t="s">
        <v>689</v>
      </c>
      <c r="D32" s="82" t="s">
        <v>186</v>
      </c>
      <c r="E32" s="55" t="s">
        <v>70</v>
      </c>
      <c r="F32" s="83" t="s">
        <v>2686</v>
      </c>
      <c r="G32" s="57">
        <v>85</v>
      </c>
      <c r="H32" s="57">
        <v>80</v>
      </c>
      <c r="I32" s="57">
        <f t="shared" si="1"/>
        <v>82.5</v>
      </c>
      <c r="J32" s="51" t="str">
        <f t="shared" si="0"/>
        <v>TỐT</v>
      </c>
      <c r="K32" s="347"/>
    </row>
    <row r="33" spans="1:11" ht="24.75" customHeight="1">
      <c r="A33" s="51">
        <v>23</v>
      </c>
      <c r="B33" s="81">
        <v>1820216517</v>
      </c>
      <c r="C33" s="351" t="s">
        <v>682</v>
      </c>
      <c r="D33" s="82" t="s">
        <v>95</v>
      </c>
      <c r="E33" s="55" t="s">
        <v>47</v>
      </c>
      <c r="F33" s="83" t="s">
        <v>2686</v>
      </c>
      <c r="G33" s="57">
        <v>70</v>
      </c>
      <c r="H33" s="57">
        <v>0</v>
      </c>
      <c r="I33" s="57">
        <f t="shared" si="1"/>
        <v>35</v>
      </c>
      <c r="J33" s="51" t="str">
        <f t="shared" si="0"/>
        <v>YẾU</v>
      </c>
      <c r="K33" s="347" t="s">
        <v>2453</v>
      </c>
    </row>
    <row r="34" spans="1:11" ht="24.75" customHeight="1">
      <c r="A34" s="51">
        <v>24</v>
      </c>
      <c r="B34" s="81">
        <v>1821216056</v>
      </c>
      <c r="C34" s="351" t="s">
        <v>695</v>
      </c>
      <c r="D34" s="82" t="s">
        <v>437</v>
      </c>
      <c r="E34" s="55" t="s">
        <v>32</v>
      </c>
      <c r="F34" s="83" t="s">
        <v>2686</v>
      </c>
      <c r="G34" s="57">
        <v>82</v>
      </c>
      <c r="H34" s="57">
        <v>83</v>
      </c>
      <c r="I34" s="57">
        <f t="shared" si="1"/>
        <v>82.5</v>
      </c>
      <c r="J34" s="51" t="str">
        <f t="shared" si="0"/>
        <v>TỐT</v>
      </c>
      <c r="K34" s="347"/>
    </row>
    <row r="35" spans="1:11" ht="24.75" customHeight="1">
      <c r="A35" s="51">
        <v>25</v>
      </c>
      <c r="B35" s="81">
        <v>1821214250</v>
      </c>
      <c r="C35" s="351" t="s">
        <v>686</v>
      </c>
      <c r="D35" s="82" t="s">
        <v>86</v>
      </c>
      <c r="E35" s="55" t="s">
        <v>687</v>
      </c>
      <c r="F35" s="83" t="s">
        <v>2686</v>
      </c>
      <c r="G35" s="57">
        <v>83</v>
      </c>
      <c r="H35" s="57">
        <v>80</v>
      </c>
      <c r="I35" s="57">
        <f t="shared" si="1"/>
        <v>81.5</v>
      </c>
      <c r="J35" s="51" t="str">
        <f t="shared" si="0"/>
        <v>TỐT</v>
      </c>
      <c r="K35" s="347"/>
    </row>
    <row r="36" spans="1:11" ht="24.75" customHeight="1">
      <c r="A36" s="51">
        <v>26</v>
      </c>
      <c r="B36" s="81">
        <v>1820214260</v>
      </c>
      <c r="C36" s="351" t="s">
        <v>619</v>
      </c>
      <c r="D36" s="82" t="s">
        <v>489</v>
      </c>
      <c r="E36" s="55" t="s">
        <v>528</v>
      </c>
      <c r="F36" s="83" t="s">
        <v>2686</v>
      </c>
      <c r="G36" s="57">
        <v>88</v>
      </c>
      <c r="H36" s="57">
        <v>83</v>
      </c>
      <c r="I36" s="57">
        <f t="shared" si="1"/>
        <v>85.5</v>
      </c>
      <c r="J36" s="51" t="str">
        <f t="shared" si="0"/>
        <v>TỐT</v>
      </c>
      <c r="K36" s="347"/>
    </row>
    <row r="37" spans="1:11" ht="24.75" customHeight="1">
      <c r="A37" s="51">
        <v>27</v>
      </c>
      <c r="B37" s="81">
        <v>1821216220</v>
      </c>
      <c r="C37" s="351" t="s">
        <v>696</v>
      </c>
      <c r="D37" s="82" t="s">
        <v>132</v>
      </c>
      <c r="E37" s="55" t="s">
        <v>541</v>
      </c>
      <c r="F37" s="83" t="s">
        <v>2686</v>
      </c>
      <c r="G37" s="57">
        <v>85</v>
      </c>
      <c r="H37" s="57">
        <v>83</v>
      </c>
      <c r="I37" s="57">
        <f t="shared" si="1"/>
        <v>84</v>
      </c>
      <c r="J37" s="51" t="str">
        <f t="shared" si="0"/>
        <v>TỐT</v>
      </c>
      <c r="K37" s="347"/>
    </row>
    <row r="38" spans="1:11" ht="24.75" customHeight="1">
      <c r="A38" s="51">
        <v>28</v>
      </c>
      <c r="B38" s="81">
        <v>1821245354</v>
      </c>
      <c r="C38" s="351" t="s">
        <v>697</v>
      </c>
      <c r="D38" s="82" t="s">
        <v>56</v>
      </c>
      <c r="E38" s="55" t="s">
        <v>1908</v>
      </c>
      <c r="F38" s="83" t="s">
        <v>2686</v>
      </c>
      <c r="G38" s="57">
        <v>82</v>
      </c>
      <c r="H38" s="57">
        <v>80</v>
      </c>
      <c r="I38" s="57">
        <f t="shared" si="1"/>
        <v>81</v>
      </c>
      <c r="J38" s="51" t="str">
        <f t="shared" si="0"/>
        <v>TỐT</v>
      </c>
      <c r="K38" s="347"/>
    </row>
    <row r="39" spans="1:11" ht="24.75" customHeight="1">
      <c r="A39" s="51">
        <v>29</v>
      </c>
      <c r="B39" s="81">
        <v>1820213623</v>
      </c>
      <c r="C39" s="351" t="s">
        <v>668</v>
      </c>
      <c r="D39" s="82" t="s">
        <v>493</v>
      </c>
      <c r="E39" s="55" t="s">
        <v>110</v>
      </c>
      <c r="F39" s="83" t="s">
        <v>2686</v>
      </c>
      <c r="G39" s="57">
        <v>83</v>
      </c>
      <c r="H39" s="57">
        <v>83</v>
      </c>
      <c r="I39" s="57">
        <f t="shared" si="1"/>
        <v>83</v>
      </c>
      <c r="J39" s="51" t="str">
        <f t="shared" si="0"/>
        <v>TỐT</v>
      </c>
      <c r="K39" s="347"/>
    </row>
    <row r="40" spans="1:11" ht="24.75" customHeight="1">
      <c r="A40" s="51">
        <v>30</v>
      </c>
      <c r="B40" s="81">
        <v>1820213879</v>
      </c>
      <c r="C40" s="351" t="s">
        <v>671</v>
      </c>
      <c r="D40" s="82" t="s">
        <v>730</v>
      </c>
      <c r="E40" s="55" t="s">
        <v>511</v>
      </c>
      <c r="F40" s="83" t="s">
        <v>2686</v>
      </c>
      <c r="G40" s="57">
        <v>95</v>
      </c>
      <c r="H40" s="57">
        <v>93</v>
      </c>
      <c r="I40" s="57">
        <f t="shared" si="1"/>
        <v>94</v>
      </c>
      <c r="J40" s="51" t="str">
        <f t="shared" si="0"/>
        <v>X SẮC</v>
      </c>
      <c r="K40" s="347"/>
    </row>
    <row r="41" spans="1:11" ht="24.75" customHeight="1">
      <c r="A41" s="51">
        <v>31</v>
      </c>
      <c r="B41" s="81">
        <v>1820215332</v>
      </c>
      <c r="C41" s="351" t="s">
        <v>602</v>
      </c>
      <c r="D41" s="82" t="s">
        <v>680</v>
      </c>
      <c r="E41" s="55" t="s">
        <v>681</v>
      </c>
      <c r="F41" s="83" t="s">
        <v>2686</v>
      </c>
      <c r="G41" s="57">
        <v>78</v>
      </c>
      <c r="H41" s="57">
        <v>80</v>
      </c>
      <c r="I41" s="57">
        <f t="shared" si="1"/>
        <v>79</v>
      </c>
      <c r="J41" s="51" t="str">
        <f t="shared" si="0"/>
        <v>KHÁ</v>
      </c>
      <c r="K41" s="347"/>
    </row>
    <row r="42" spans="1:11" ht="24.75" customHeight="1">
      <c r="A42" s="51">
        <v>32</v>
      </c>
      <c r="B42" s="81">
        <v>1820214252</v>
      </c>
      <c r="C42" s="351" t="s">
        <v>502</v>
      </c>
      <c r="D42" s="82" t="s">
        <v>190</v>
      </c>
      <c r="E42" s="55" t="s">
        <v>703</v>
      </c>
      <c r="F42" s="83" t="s">
        <v>2685</v>
      </c>
      <c r="G42" s="57">
        <v>88</v>
      </c>
      <c r="H42" s="57">
        <v>75</v>
      </c>
      <c r="I42" s="57">
        <f t="shared" si="1"/>
        <v>81.5</v>
      </c>
      <c r="J42" s="51" t="str">
        <f t="shared" si="0"/>
        <v>TỐT</v>
      </c>
      <c r="K42" s="347"/>
    </row>
    <row r="43" spans="1:11" ht="24.75" customHeight="1">
      <c r="A43" s="51">
        <v>33</v>
      </c>
      <c r="B43" s="81">
        <v>1821214229</v>
      </c>
      <c r="C43" s="351" t="s">
        <v>167</v>
      </c>
      <c r="D43" s="82" t="s">
        <v>41</v>
      </c>
      <c r="E43" s="55" t="s">
        <v>498</v>
      </c>
      <c r="F43" s="83" t="s">
        <v>2685</v>
      </c>
      <c r="G43" s="57">
        <v>70</v>
      </c>
      <c r="H43" s="57">
        <v>0</v>
      </c>
      <c r="I43" s="57">
        <f t="shared" si="1"/>
        <v>35</v>
      </c>
      <c r="J43" s="51" t="str">
        <f t="shared" si="0"/>
        <v>YẾU</v>
      </c>
      <c r="K43" s="347" t="s">
        <v>2453</v>
      </c>
    </row>
    <row r="44" spans="1:11" ht="24.75" customHeight="1">
      <c r="A44" s="51">
        <v>34</v>
      </c>
      <c r="B44" s="81">
        <v>1821214253</v>
      </c>
      <c r="C44" s="351" t="s">
        <v>398</v>
      </c>
      <c r="D44" s="82" t="s">
        <v>122</v>
      </c>
      <c r="E44" s="55" t="s">
        <v>154</v>
      </c>
      <c r="F44" s="83" t="s">
        <v>2685</v>
      </c>
      <c r="G44" s="57">
        <v>77</v>
      </c>
      <c r="H44" s="57">
        <v>75</v>
      </c>
      <c r="I44" s="57">
        <f t="shared" si="1"/>
        <v>76</v>
      </c>
      <c r="J44" s="51" t="str">
        <f t="shared" si="0"/>
        <v>KHÁ</v>
      </c>
      <c r="K44" s="347"/>
    </row>
    <row r="45" spans="1:11" ht="24.75" customHeight="1">
      <c r="A45" s="51">
        <v>35</v>
      </c>
      <c r="B45" s="81">
        <v>172336846</v>
      </c>
      <c r="C45" s="351" t="s">
        <v>472</v>
      </c>
      <c r="D45" s="82" t="s">
        <v>179</v>
      </c>
      <c r="E45" s="55">
        <v>34175</v>
      </c>
      <c r="F45" s="83" t="s">
        <v>2685</v>
      </c>
      <c r="G45" s="57">
        <v>85</v>
      </c>
      <c r="H45" s="57">
        <v>78</v>
      </c>
      <c r="I45" s="57">
        <f t="shared" si="1"/>
        <v>81.5</v>
      </c>
      <c r="J45" s="51" t="str">
        <f t="shared" si="0"/>
        <v>TỐT</v>
      </c>
      <c r="K45" s="347"/>
    </row>
    <row r="46" spans="1:11" ht="24.75" customHeight="1">
      <c r="A46" s="51">
        <v>36</v>
      </c>
      <c r="B46" s="81">
        <v>1820214261</v>
      </c>
      <c r="C46" s="351" t="s">
        <v>705</v>
      </c>
      <c r="D46" s="82" t="s">
        <v>150</v>
      </c>
      <c r="E46" s="55" t="s">
        <v>706</v>
      </c>
      <c r="F46" s="83" t="s">
        <v>2685</v>
      </c>
      <c r="G46" s="57">
        <v>85</v>
      </c>
      <c r="H46" s="57">
        <v>85</v>
      </c>
      <c r="I46" s="57">
        <f t="shared" si="1"/>
        <v>85</v>
      </c>
      <c r="J46" s="51" t="str">
        <f t="shared" si="0"/>
        <v>TỐT</v>
      </c>
      <c r="K46" s="347"/>
    </row>
    <row r="47" spans="1:11" ht="24.75" customHeight="1">
      <c r="A47" s="51">
        <v>37</v>
      </c>
      <c r="B47" s="81">
        <v>1820214257</v>
      </c>
      <c r="C47" s="351" t="s">
        <v>483</v>
      </c>
      <c r="D47" s="82" t="s">
        <v>507</v>
      </c>
      <c r="E47" s="55" t="s">
        <v>260</v>
      </c>
      <c r="F47" s="83" t="s">
        <v>2685</v>
      </c>
      <c r="G47" s="57">
        <v>85</v>
      </c>
      <c r="H47" s="57">
        <v>75</v>
      </c>
      <c r="I47" s="57">
        <f t="shared" si="1"/>
        <v>80</v>
      </c>
      <c r="J47" s="51" t="str">
        <f t="shared" si="0"/>
        <v>TỐT</v>
      </c>
      <c r="K47" s="347"/>
    </row>
    <row r="48" spans="1:11" ht="24.75" customHeight="1">
      <c r="A48" s="51">
        <v>38</v>
      </c>
      <c r="B48" s="81">
        <v>1820213617</v>
      </c>
      <c r="C48" s="351" t="s">
        <v>698</v>
      </c>
      <c r="D48" s="82" t="s">
        <v>492</v>
      </c>
      <c r="E48" s="55" t="s">
        <v>495</v>
      </c>
      <c r="F48" s="83" t="s">
        <v>2685</v>
      </c>
      <c r="G48" s="57">
        <v>77</v>
      </c>
      <c r="H48" s="57">
        <v>80</v>
      </c>
      <c r="I48" s="57">
        <f t="shared" si="1"/>
        <v>78.5</v>
      </c>
      <c r="J48" s="51" t="str">
        <f t="shared" si="0"/>
        <v>KHÁ</v>
      </c>
      <c r="K48" s="347"/>
    </row>
    <row r="49" spans="1:11" ht="24.75" customHeight="1">
      <c r="A49" s="51">
        <v>39</v>
      </c>
      <c r="B49" s="81">
        <v>1820215326</v>
      </c>
      <c r="C49" s="351" t="s">
        <v>711</v>
      </c>
      <c r="D49" s="82" t="s">
        <v>492</v>
      </c>
      <c r="E49" s="55" t="s">
        <v>613</v>
      </c>
      <c r="F49" s="83" t="s">
        <v>2685</v>
      </c>
      <c r="G49" s="57">
        <v>80</v>
      </c>
      <c r="H49" s="57">
        <v>85</v>
      </c>
      <c r="I49" s="57">
        <f t="shared" si="1"/>
        <v>82.5</v>
      </c>
      <c r="J49" s="51" t="str">
        <f t="shared" si="0"/>
        <v>TỐT</v>
      </c>
      <c r="K49" s="347"/>
    </row>
    <row r="50" spans="1:11" ht="24.75" customHeight="1">
      <c r="A50" s="51">
        <v>40</v>
      </c>
      <c r="B50" s="81">
        <v>1820215331</v>
      </c>
      <c r="C50" s="351" t="s">
        <v>712</v>
      </c>
      <c r="D50" s="82" t="s">
        <v>487</v>
      </c>
      <c r="E50" s="55" t="s">
        <v>87</v>
      </c>
      <c r="F50" s="83" t="s">
        <v>2685</v>
      </c>
      <c r="G50" s="57">
        <v>80</v>
      </c>
      <c r="H50" s="57">
        <v>85</v>
      </c>
      <c r="I50" s="57">
        <f t="shared" si="1"/>
        <v>82.5</v>
      </c>
      <c r="J50" s="51" t="str">
        <f t="shared" si="0"/>
        <v>TỐT</v>
      </c>
      <c r="K50" s="347"/>
    </row>
    <row r="51" spans="1:12" ht="24.75" customHeight="1">
      <c r="A51" s="51">
        <v>41</v>
      </c>
      <c r="B51" s="81">
        <v>1821214247</v>
      </c>
      <c r="C51" s="351" t="s">
        <v>717</v>
      </c>
      <c r="D51" s="82" t="s">
        <v>36</v>
      </c>
      <c r="E51" s="55" t="s">
        <v>598</v>
      </c>
      <c r="F51" s="83" t="s">
        <v>2685</v>
      </c>
      <c r="G51" s="57">
        <v>62</v>
      </c>
      <c r="H51" s="57">
        <v>80</v>
      </c>
      <c r="I51" s="57">
        <f t="shared" si="1"/>
        <v>71</v>
      </c>
      <c r="J51" s="51" t="str">
        <f t="shared" si="0"/>
        <v>KHÁ</v>
      </c>
      <c r="K51" s="347"/>
      <c r="L51" s="1" t="s">
        <v>2534</v>
      </c>
    </row>
    <row r="52" spans="1:11" ht="24.75" customHeight="1">
      <c r="A52" s="51">
        <v>42</v>
      </c>
      <c r="B52" s="81">
        <v>1821213880</v>
      </c>
      <c r="C52" s="351" t="s">
        <v>460</v>
      </c>
      <c r="D52" s="82" t="s">
        <v>716</v>
      </c>
      <c r="E52" s="55" t="s">
        <v>498</v>
      </c>
      <c r="F52" s="83" t="s">
        <v>2685</v>
      </c>
      <c r="G52" s="57">
        <v>85</v>
      </c>
      <c r="H52" s="57">
        <v>85</v>
      </c>
      <c r="I52" s="57">
        <f t="shared" si="1"/>
        <v>85</v>
      </c>
      <c r="J52" s="51" t="str">
        <f t="shared" si="0"/>
        <v>TỐT</v>
      </c>
      <c r="K52" s="347"/>
    </row>
    <row r="53" spans="1:11" ht="24.75" customHeight="1">
      <c r="A53" s="51">
        <v>43</v>
      </c>
      <c r="B53" s="81">
        <v>1821214858</v>
      </c>
      <c r="C53" s="351" t="s">
        <v>725</v>
      </c>
      <c r="D53" s="82" t="s">
        <v>96</v>
      </c>
      <c r="E53" s="55" t="s">
        <v>726</v>
      </c>
      <c r="F53" s="83" t="s">
        <v>2685</v>
      </c>
      <c r="G53" s="57">
        <v>95</v>
      </c>
      <c r="H53" s="57">
        <v>80</v>
      </c>
      <c r="I53" s="57">
        <f t="shared" si="1"/>
        <v>87.5</v>
      </c>
      <c r="J53" s="51" t="str">
        <f t="shared" si="0"/>
        <v>TỐT</v>
      </c>
      <c r="K53" s="347"/>
    </row>
    <row r="54" spans="1:11" ht="24.75" customHeight="1">
      <c r="A54" s="51">
        <v>44</v>
      </c>
      <c r="B54" s="81">
        <v>1821213621</v>
      </c>
      <c r="C54" s="351" t="s">
        <v>747</v>
      </c>
      <c r="D54" s="82" t="s">
        <v>50</v>
      </c>
      <c r="E54" s="55" t="s">
        <v>194</v>
      </c>
      <c r="F54" s="83" t="s">
        <v>2685</v>
      </c>
      <c r="G54" s="57">
        <v>75</v>
      </c>
      <c r="H54" s="57">
        <v>80</v>
      </c>
      <c r="I54" s="57">
        <f t="shared" si="1"/>
        <v>77.5</v>
      </c>
      <c r="J54" s="51" t="str">
        <f t="shared" si="0"/>
        <v>KHÁ</v>
      </c>
      <c r="K54" s="347"/>
    </row>
    <row r="55" spans="1:11" ht="24.75" customHeight="1">
      <c r="A55" s="51">
        <v>45</v>
      </c>
      <c r="B55" s="81">
        <v>1820215308</v>
      </c>
      <c r="C55" s="351" t="s">
        <v>710</v>
      </c>
      <c r="D55" s="82" t="s">
        <v>52</v>
      </c>
      <c r="E55" s="55" t="s">
        <v>431</v>
      </c>
      <c r="F55" s="83" t="s">
        <v>2685</v>
      </c>
      <c r="G55" s="57">
        <v>85</v>
      </c>
      <c r="H55" s="57">
        <v>75</v>
      </c>
      <c r="I55" s="57">
        <f t="shared" si="1"/>
        <v>80</v>
      </c>
      <c r="J55" s="51" t="str">
        <f t="shared" si="0"/>
        <v>TỐT</v>
      </c>
      <c r="K55" s="347"/>
    </row>
    <row r="56" spans="1:11" ht="24.75" customHeight="1">
      <c r="A56" s="51">
        <v>46</v>
      </c>
      <c r="B56" s="81">
        <v>1821213628</v>
      </c>
      <c r="C56" s="351" t="s">
        <v>126</v>
      </c>
      <c r="D56" s="82" t="s">
        <v>186</v>
      </c>
      <c r="E56" s="55" t="s">
        <v>57</v>
      </c>
      <c r="F56" s="83" t="s">
        <v>2685</v>
      </c>
      <c r="G56" s="57">
        <v>77</v>
      </c>
      <c r="H56" s="57">
        <v>75</v>
      </c>
      <c r="I56" s="57">
        <f t="shared" si="1"/>
        <v>76</v>
      </c>
      <c r="J56" s="51" t="str">
        <f t="shared" si="0"/>
        <v>KHÁ</v>
      </c>
      <c r="K56" s="348"/>
    </row>
    <row r="57" spans="1:11" ht="24.75" customHeight="1">
      <c r="A57" s="51">
        <v>47</v>
      </c>
      <c r="B57" s="81">
        <v>1821214856</v>
      </c>
      <c r="C57" s="351" t="s">
        <v>723</v>
      </c>
      <c r="D57" s="82" t="s">
        <v>95</v>
      </c>
      <c r="E57" s="55" t="s">
        <v>234</v>
      </c>
      <c r="F57" s="83" t="s">
        <v>2685</v>
      </c>
      <c r="G57" s="57">
        <v>80</v>
      </c>
      <c r="H57" s="57">
        <v>85</v>
      </c>
      <c r="I57" s="57">
        <f t="shared" si="1"/>
        <v>82.5</v>
      </c>
      <c r="J57" s="51" t="str">
        <f t="shared" si="0"/>
        <v>TỐT</v>
      </c>
      <c r="K57" s="347"/>
    </row>
    <row r="58" spans="1:11" ht="24.75" customHeight="1">
      <c r="A58" s="51">
        <v>48</v>
      </c>
      <c r="B58" s="81">
        <v>1820213612</v>
      </c>
      <c r="C58" s="351" t="s">
        <v>1497</v>
      </c>
      <c r="D58" s="82" t="s">
        <v>228</v>
      </c>
      <c r="E58" s="55"/>
      <c r="F58" s="83" t="s">
        <v>2685</v>
      </c>
      <c r="G58" s="57">
        <v>85</v>
      </c>
      <c r="H58" s="57">
        <v>80</v>
      </c>
      <c r="I58" s="57">
        <f t="shared" si="1"/>
        <v>82.5</v>
      </c>
      <c r="J58" s="51" t="str">
        <f t="shared" si="0"/>
        <v>TỐT</v>
      </c>
      <c r="K58" s="347"/>
    </row>
    <row r="59" spans="1:11" ht="24.75" customHeight="1">
      <c r="A59" s="51">
        <v>49</v>
      </c>
      <c r="B59" s="81">
        <v>1820214258</v>
      </c>
      <c r="C59" s="351" t="s">
        <v>704</v>
      </c>
      <c r="D59" s="82" t="s">
        <v>228</v>
      </c>
      <c r="E59" s="55" t="s">
        <v>237</v>
      </c>
      <c r="F59" s="83" t="s">
        <v>2685</v>
      </c>
      <c r="G59" s="57">
        <v>80</v>
      </c>
      <c r="H59" s="57">
        <v>85</v>
      </c>
      <c r="I59" s="57">
        <f t="shared" si="1"/>
        <v>82.5</v>
      </c>
      <c r="J59" s="51" t="str">
        <f t="shared" si="0"/>
        <v>TỐT</v>
      </c>
      <c r="K59" s="347"/>
    </row>
    <row r="60" spans="1:11" ht="24.75" customHeight="1">
      <c r="A60" s="51">
        <v>50</v>
      </c>
      <c r="B60" s="81">
        <v>1821213625</v>
      </c>
      <c r="C60" s="351" t="s">
        <v>391</v>
      </c>
      <c r="D60" s="82" t="s">
        <v>715</v>
      </c>
      <c r="E60" s="55" t="s">
        <v>78</v>
      </c>
      <c r="F60" s="83" t="s">
        <v>2685</v>
      </c>
      <c r="G60" s="57">
        <v>88</v>
      </c>
      <c r="H60" s="57">
        <v>95</v>
      </c>
      <c r="I60" s="57">
        <f t="shared" si="1"/>
        <v>91.5</v>
      </c>
      <c r="J60" s="51" t="str">
        <f t="shared" si="0"/>
        <v>X SẮC</v>
      </c>
      <c r="K60" s="347"/>
    </row>
    <row r="61" spans="1:11" ht="24.75" customHeight="1">
      <c r="A61" s="51">
        <v>51</v>
      </c>
      <c r="B61" s="81">
        <v>1821214255</v>
      </c>
      <c r="C61" s="351" t="s">
        <v>720</v>
      </c>
      <c r="D61" s="82" t="s">
        <v>55</v>
      </c>
      <c r="E61" s="55" t="s">
        <v>721</v>
      </c>
      <c r="F61" s="83" t="s">
        <v>2685</v>
      </c>
      <c r="G61" s="57">
        <v>72</v>
      </c>
      <c r="H61" s="57">
        <v>82</v>
      </c>
      <c r="I61" s="57">
        <f t="shared" si="1"/>
        <v>77</v>
      </c>
      <c r="J61" s="51" t="str">
        <f t="shared" si="0"/>
        <v>KHÁ</v>
      </c>
      <c r="K61" s="347"/>
    </row>
    <row r="62" spans="1:11" ht="24.75" customHeight="1">
      <c r="A62" s="51">
        <v>52</v>
      </c>
      <c r="B62" s="81">
        <v>1820214862</v>
      </c>
      <c r="C62" s="351" t="s">
        <v>707</v>
      </c>
      <c r="D62" s="82" t="s">
        <v>135</v>
      </c>
      <c r="E62" s="55" t="s">
        <v>670</v>
      </c>
      <c r="F62" s="83" t="s">
        <v>2685</v>
      </c>
      <c r="G62" s="57">
        <v>80</v>
      </c>
      <c r="H62" s="57">
        <v>80</v>
      </c>
      <c r="I62" s="57">
        <f t="shared" si="1"/>
        <v>80</v>
      </c>
      <c r="J62" s="51" t="str">
        <f t="shared" si="0"/>
        <v>TỐT</v>
      </c>
      <c r="K62" s="347"/>
    </row>
    <row r="63" spans="1:11" ht="24.75" customHeight="1">
      <c r="A63" s="51">
        <v>53</v>
      </c>
      <c r="B63" s="81">
        <v>1821214868</v>
      </c>
      <c r="C63" s="351" t="s">
        <v>39</v>
      </c>
      <c r="D63" s="82" t="s">
        <v>582</v>
      </c>
      <c r="E63" s="55" t="s">
        <v>57</v>
      </c>
      <c r="F63" s="83" t="s">
        <v>2685</v>
      </c>
      <c r="G63" s="57">
        <v>70</v>
      </c>
      <c r="H63" s="57">
        <v>72</v>
      </c>
      <c r="I63" s="57">
        <f t="shared" si="1"/>
        <v>71</v>
      </c>
      <c r="J63" s="51" t="str">
        <f t="shared" si="0"/>
        <v>KHÁ</v>
      </c>
      <c r="K63" s="347"/>
    </row>
    <row r="64" spans="1:11" ht="24.75" customHeight="1">
      <c r="A64" s="51">
        <v>54</v>
      </c>
      <c r="B64" s="81">
        <v>1821214259</v>
      </c>
      <c r="C64" s="351" t="s">
        <v>722</v>
      </c>
      <c r="D64" s="82" t="s">
        <v>86</v>
      </c>
      <c r="E64" s="55" t="s">
        <v>447</v>
      </c>
      <c r="F64" s="83" t="s">
        <v>2685</v>
      </c>
      <c r="G64" s="57">
        <v>75</v>
      </c>
      <c r="H64" s="57">
        <v>77</v>
      </c>
      <c r="I64" s="57">
        <f t="shared" si="1"/>
        <v>76</v>
      </c>
      <c r="J64" s="51" t="str">
        <f t="shared" si="0"/>
        <v>KHÁ</v>
      </c>
      <c r="K64" s="347"/>
    </row>
    <row r="65" spans="1:11" ht="24.75" customHeight="1">
      <c r="A65" s="51">
        <v>55</v>
      </c>
      <c r="B65" s="81">
        <v>1820214864</v>
      </c>
      <c r="C65" s="351" t="s">
        <v>708</v>
      </c>
      <c r="D65" s="82" t="s">
        <v>350</v>
      </c>
      <c r="E65" s="55" t="s">
        <v>490</v>
      </c>
      <c r="F65" s="83" t="s">
        <v>2685</v>
      </c>
      <c r="G65" s="57">
        <v>88</v>
      </c>
      <c r="H65" s="57">
        <v>80</v>
      </c>
      <c r="I65" s="57">
        <f t="shared" si="1"/>
        <v>84</v>
      </c>
      <c r="J65" s="51" t="str">
        <f t="shared" si="0"/>
        <v>TỐT</v>
      </c>
      <c r="K65" s="347"/>
    </row>
    <row r="66" spans="1:11" ht="24.75" customHeight="1">
      <c r="A66" s="51">
        <v>56</v>
      </c>
      <c r="B66" s="81">
        <v>1821214248</v>
      </c>
      <c r="C66" s="351" t="s">
        <v>718</v>
      </c>
      <c r="D66" s="82" t="s">
        <v>719</v>
      </c>
      <c r="E66" s="55" t="s">
        <v>702</v>
      </c>
      <c r="F66" s="83" t="s">
        <v>2685</v>
      </c>
      <c r="G66" s="57">
        <v>85</v>
      </c>
      <c r="H66" s="57">
        <v>82</v>
      </c>
      <c r="I66" s="57">
        <f t="shared" si="1"/>
        <v>83.5</v>
      </c>
      <c r="J66" s="51" t="str">
        <f t="shared" si="0"/>
        <v>TỐT</v>
      </c>
      <c r="K66" s="347"/>
    </row>
    <row r="67" spans="1:11" ht="24.75" customHeight="1">
      <c r="A67" s="51">
        <v>57</v>
      </c>
      <c r="B67" s="81">
        <v>1820215699</v>
      </c>
      <c r="C67" s="351" t="s">
        <v>537</v>
      </c>
      <c r="D67" s="82" t="s">
        <v>494</v>
      </c>
      <c r="E67" s="55" t="s">
        <v>300</v>
      </c>
      <c r="F67" s="83" t="s">
        <v>2685</v>
      </c>
      <c r="G67" s="57">
        <v>88</v>
      </c>
      <c r="H67" s="57">
        <v>88</v>
      </c>
      <c r="I67" s="57">
        <f t="shared" si="1"/>
        <v>88</v>
      </c>
      <c r="J67" s="51" t="str">
        <f t="shared" si="0"/>
        <v>TỐT</v>
      </c>
      <c r="K67" s="347"/>
    </row>
    <row r="68" spans="1:11" ht="24.75" customHeight="1">
      <c r="A68" s="51">
        <v>58</v>
      </c>
      <c r="B68" s="81">
        <v>1820213626</v>
      </c>
      <c r="C68" s="351" t="s">
        <v>701</v>
      </c>
      <c r="D68" s="82" t="s">
        <v>80</v>
      </c>
      <c r="E68" s="55" t="s">
        <v>702</v>
      </c>
      <c r="F68" s="83" t="s">
        <v>2685</v>
      </c>
      <c r="G68" s="57">
        <v>80</v>
      </c>
      <c r="H68" s="57">
        <v>80</v>
      </c>
      <c r="I68" s="57">
        <f t="shared" si="1"/>
        <v>80</v>
      </c>
      <c r="J68" s="51" t="str">
        <f t="shared" si="0"/>
        <v>TỐT</v>
      </c>
      <c r="K68" s="347"/>
    </row>
    <row r="69" spans="1:11" ht="24.75" customHeight="1">
      <c r="A69" s="51">
        <v>59</v>
      </c>
      <c r="B69" s="81">
        <v>1820215697</v>
      </c>
      <c r="C69" s="351" t="s">
        <v>713</v>
      </c>
      <c r="D69" s="82" t="s">
        <v>80</v>
      </c>
      <c r="E69" s="55" t="s">
        <v>598</v>
      </c>
      <c r="F69" s="83" t="s">
        <v>2685</v>
      </c>
      <c r="G69" s="57">
        <v>88</v>
      </c>
      <c r="H69" s="57">
        <v>85</v>
      </c>
      <c r="I69" s="57">
        <f t="shared" si="1"/>
        <v>86.5</v>
      </c>
      <c r="J69" s="51" t="str">
        <f t="shared" si="0"/>
        <v>TỐT</v>
      </c>
      <c r="K69" s="347"/>
    </row>
    <row r="70" spans="1:11" ht="24.75" customHeight="1">
      <c r="A70" s="51">
        <v>60</v>
      </c>
      <c r="B70" s="81">
        <v>1820216057</v>
      </c>
      <c r="C70" s="351" t="s">
        <v>714</v>
      </c>
      <c r="D70" s="82" t="s">
        <v>489</v>
      </c>
      <c r="E70" s="55" t="s">
        <v>245</v>
      </c>
      <c r="F70" s="83" t="s">
        <v>2685</v>
      </c>
      <c r="G70" s="57">
        <v>77</v>
      </c>
      <c r="H70" s="57">
        <v>82</v>
      </c>
      <c r="I70" s="57">
        <f t="shared" si="1"/>
        <v>79.5</v>
      </c>
      <c r="J70" s="51" t="str">
        <f t="shared" si="0"/>
        <v>KHÁ</v>
      </c>
      <c r="K70" s="347"/>
    </row>
    <row r="71" spans="1:11" ht="24.75" customHeight="1">
      <c r="A71" s="51">
        <v>61</v>
      </c>
      <c r="B71" s="81">
        <v>1821214867</v>
      </c>
      <c r="C71" s="351" t="s">
        <v>727</v>
      </c>
      <c r="D71" s="82" t="s">
        <v>75</v>
      </c>
      <c r="E71" s="55" t="s">
        <v>728</v>
      </c>
      <c r="F71" s="83" t="s">
        <v>2685</v>
      </c>
      <c r="G71" s="57">
        <v>82</v>
      </c>
      <c r="H71" s="57">
        <v>80</v>
      </c>
      <c r="I71" s="57">
        <f t="shared" si="1"/>
        <v>81</v>
      </c>
      <c r="J71" s="51" t="str">
        <f t="shared" si="0"/>
        <v>TỐT</v>
      </c>
      <c r="K71" s="347"/>
    </row>
    <row r="72" spans="1:11" ht="24.75" customHeight="1">
      <c r="A72" s="51">
        <v>62</v>
      </c>
      <c r="B72" s="81">
        <v>1820213624</v>
      </c>
      <c r="C72" s="351" t="s">
        <v>700</v>
      </c>
      <c r="D72" s="82" t="s">
        <v>493</v>
      </c>
      <c r="E72" s="55" t="s">
        <v>258</v>
      </c>
      <c r="F72" s="83" t="s">
        <v>2685</v>
      </c>
      <c r="G72" s="57">
        <v>80</v>
      </c>
      <c r="H72" s="57">
        <v>72</v>
      </c>
      <c r="I72" s="57">
        <f t="shared" si="1"/>
        <v>76</v>
      </c>
      <c r="J72" s="51" t="str">
        <f t="shared" si="0"/>
        <v>KHÁ</v>
      </c>
      <c r="K72" s="348"/>
    </row>
    <row r="73" spans="1:11" ht="24.75" customHeight="1">
      <c r="A73" s="51">
        <v>63</v>
      </c>
      <c r="B73" s="81">
        <v>1820214866</v>
      </c>
      <c r="C73" s="351" t="s">
        <v>709</v>
      </c>
      <c r="D73" s="82" t="s">
        <v>521</v>
      </c>
      <c r="E73" s="55" t="s">
        <v>254</v>
      </c>
      <c r="F73" s="83" t="s">
        <v>2685</v>
      </c>
      <c r="G73" s="57">
        <v>85</v>
      </c>
      <c r="H73" s="57">
        <v>80</v>
      </c>
      <c r="I73" s="57">
        <f t="shared" si="1"/>
        <v>82.5</v>
      </c>
      <c r="J73" s="51" t="str">
        <f t="shared" si="0"/>
        <v>TỐT</v>
      </c>
      <c r="K73" s="347"/>
    </row>
    <row r="74" spans="1:11" ht="24.75" customHeight="1">
      <c r="A74" s="51">
        <v>64</v>
      </c>
      <c r="B74" s="81">
        <v>1821213620</v>
      </c>
      <c r="C74" s="351" t="s">
        <v>285</v>
      </c>
      <c r="D74" s="82" t="s">
        <v>164</v>
      </c>
      <c r="E74" s="55" t="s">
        <v>524</v>
      </c>
      <c r="F74" s="83" t="s">
        <v>2685</v>
      </c>
      <c r="G74" s="57">
        <v>85</v>
      </c>
      <c r="H74" s="57">
        <v>80</v>
      </c>
      <c r="I74" s="57">
        <f t="shared" si="1"/>
        <v>82.5</v>
      </c>
      <c r="J74" s="51" t="str">
        <f t="shared" si="0"/>
        <v>TỐT</v>
      </c>
      <c r="K74" s="347"/>
    </row>
    <row r="75" spans="1:12" ht="24.75" customHeight="1">
      <c r="A75" s="58">
        <v>65</v>
      </c>
      <c r="B75" s="86">
        <v>172336850</v>
      </c>
      <c r="C75" s="354" t="s">
        <v>1781</v>
      </c>
      <c r="D75" s="87" t="s">
        <v>1550</v>
      </c>
      <c r="E75" s="62" t="s">
        <v>1918</v>
      </c>
      <c r="F75" s="83" t="s">
        <v>2685</v>
      </c>
      <c r="G75" s="64">
        <v>85</v>
      </c>
      <c r="H75" s="64">
        <v>87</v>
      </c>
      <c r="I75" s="64">
        <f t="shared" si="1"/>
        <v>86</v>
      </c>
      <c r="J75" s="58" t="str">
        <f>IF(I75&gt;=90,"X SẮC",IF(I75&gt;=80,"TỐT",IF(I75&gt;=70,"KHÁ",IF(I75&gt;=60,"TB KHÁ",IF(I75&gt;=50,"T. BÌNH",IF(I75&gt;=30,"YẾU","KÉM"))))))</f>
        <v>TỐT</v>
      </c>
      <c r="K75" s="349"/>
      <c r="L75" s="1" t="s">
        <v>2465</v>
      </c>
    </row>
    <row r="76" spans="1:12" ht="24.75" customHeight="1">
      <c r="A76" s="75">
        <v>66</v>
      </c>
      <c r="B76" s="86">
        <v>172336872</v>
      </c>
      <c r="C76" s="354" t="s">
        <v>1528</v>
      </c>
      <c r="D76" s="87" t="s">
        <v>2604</v>
      </c>
      <c r="E76" s="62">
        <v>34247</v>
      </c>
      <c r="F76" s="88" t="s">
        <v>2685</v>
      </c>
      <c r="G76" s="64">
        <v>75</v>
      </c>
      <c r="H76" s="64">
        <v>75</v>
      </c>
      <c r="I76" s="64">
        <f t="shared" si="1"/>
        <v>75</v>
      </c>
      <c r="J76" s="58" t="str">
        <f>IF(I76&gt;=90,"X SẮC",IF(I76&gt;=80,"TỐT",IF(I76&gt;=70,"KHÁ",IF(I76&gt;=60,"TB KHÁ",IF(I76&gt;=50,"T. BÌNH",IF(I76&gt;=30,"YẾU","KÉM"))))))</f>
        <v>KHÁ</v>
      </c>
      <c r="K76" s="349"/>
      <c r="L76" s="1" t="s">
        <v>2673</v>
      </c>
    </row>
    <row r="77" spans="1:11" ht="12" customHeight="1">
      <c r="A77" s="36"/>
      <c r="B77" s="37"/>
      <c r="C77" s="37"/>
      <c r="D77" s="37"/>
      <c r="E77" s="37"/>
      <c r="F77" s="37"/>
      <c r="G77" s="38"/>
      <c r="H77" s="38"/>
      <c r="I77" s="38"/>
      <c r="J77" s="36"/>
      <c r="K77" s="38"/>
    </row>
    <row r="78" spans="1:11" ht="15.75" customHeight="1">
      <c r="A78" s="36"/>
      <c r="B78" s="36"/>
      <c r="C78" s="38"/>
      <c r="D78" s="38"/>
      <c r="E78" s="38"/>
      <c r="F78" s="38"/>
      <c r="H78" s="332" t="s">
        <v>2448</v>
      </c>
      <c r="I78" s="333"/>
      <c r="J78" s="335"/>
      <c r="K78" s="256"/>
    </row>
    <row r="79" spans="1:10" ht="16.5">
      <c r="A79" s="36"/>
      <c r="B79" s="36"/>
      <c r="C79" s="38"/>
      <c r="D79" s="38"/>
      <c r="E79" s="38"/>
      <c r="F79" s="38"/>
      <c r="H79" s="35" t="s">
        <v>738</v>
      </c>
      <c r="I79" s="172" t="s">
        <v>739</v>
      </c>
      <c r="J79" s="172" t="s">
        <v>1500</v>
      </c>
    </row>
    <row r="80" spans="1:10" ht="18.75">
      <c r="A80" s="36"/>
      <c r="B80" s="70" t="s">
        <v>751</v>
      </c>
      <c r="C80" s="38"/>
      <c r="D80" s="38"/>
      <c r="E80" s="38"/>
      <c r="F80" s="38"/>
      <c r="H80" s="162" t="s">
        <v>172</v>
      </c>
      <c r="I80" s="163">
        <f>COUNTIF($J$11:$J$76,H80)</f>
        <v>2</v>
      </c>
      <c r="J80" s="164">
        <f aca="true" t="shared" si="2" ref="J80:J87">I80/$I$87</f>
        <v>0.030303030303030304</v>
      </c>
    </row>
    <row r="81" spans="1:10" ht="21" customHeight="1">
      <c r="A81" s="36"/>
      <c r="B81" s="36"/>
      <c r="C81" s="38"/>
      <c r="D81" s="38"/>
      <c r="E81" s="38"/>
      <c r="F81" s="38"/>
      <c r="H81" s="162" t="s">
        <v>173</v>
      </c>
      <c r="I81" s="163">
        <f aca="true" t="shared" si="3" ref="I81:I86">COUNTIF($J$11:$J$76,H81)</f>
        <v>42</v>
      </c>
      <c r="J81" s="164">
        <f t="shared" si="2"/>
        <v>0.6363636363636364</v>
      </c>
    </row>
    <row r="82" spans="1:10" ht="15.75" customHeight="1">
      <c r="A82" s="36"/>
      <c r="B82" s="36"/>
      <c r="C82" s="38"/>
      <c r="D82" s="38"/>
      <c r="E82" s="38"/>
      <c r="F82" s="38"/>
      <c r="H82" s="162" t="s">
        <v>740</v>
      </c>
      <c r="I82" s="163">
        <f t="shared" si="3"/>
        <v>17</v>
      </c>
      <c r="J82" s="164">
        <f t="shared" si="2"/>
        <v>0.25757575757575757</v>
      </c>
    </row>
    <row r="83" spans="1:10" ht="15.75" customHeight="1">
      <c r="A83" s="36"/>
      <c r="B83" s="36"/>
      <c r="C83" s="38"/>
      <c r="D83" s="38"/>
      <c r="E83" s="38"/>
      <c r="F83" s="38"/>
      <c r="H83" s="162" t="s">
        <v>741</v>
      </c>
      <c r="I83" s="163">
        <f t="shared" si="3"/>
        <v>0</v>
      </c>
      <c r="J83" s="164">
        <f t="shared" si="2"/>
        <v>0</v>
      </c>
    </row>
    <row r="84" spans="1:10" ht="15.75" customHeight="1">
      <c r="A84" s="36"/>
      <c r="B84" s="36"/>
      <c r="C84" s="38"/>
      <c r="D84" s="38"/>
      <c r="E84" s="38"/>
      <c r="F84" s="38"/>
      <c r="H84" s="162" t="s">
        <v>742</v>
      </c>
      <c r="I84" s="163">
        <f t="shared" si="3"/>
        <v>0</v>
      </c>
      <c r="J84" s="164">
        <f t="shared" si="2"/>
        <v>0</v>
      </c>
    </row>
    <row r="85" spans="1:10" ht="15.75" customHeight="1">
      <c r="A85" s="36"/>
      <c r="B85" s="36"/>
      <c r="C85" s="38"/>
      <c r="D85" s="38"/>
      <c r="E85" s="38"/>
      <c r="F85" s="38"/>
      <c r="H85" s="162" t="s">
        <v>1939</v>
      </c>
      <c r="I85" s="163">
        <f t="shared" si="3"/>
        <v>3</v>
      </c>
      <c r="J85" s="164">
        <f t="shared" si="2"/>
        <v>0.045454545454545456</v>
      </c>
    </row>
    <row r="86" spans="1:10" ht="15.75" customHeight="1">
      <c r="A86" s="36"/>
      <c r="B86" s="70" t="s">
        <v>745</v>
      </c>
      <c r="C86" s="38"/>
      <c r="D86" s="38"/>
      <c r="E86" s="38"/>
      <c r="F86" s="38"/>
      <c r="H86" s="162" t="s">
        <v>743</v>
      </c>
      <c r="I86" s="163">
        <f t="shared" si="3"/>
        <v>2</v>
      </c>
      <c r="J86" s="164">
        <f t="shared" si="2"/>
        <v>0.030303030303030304</v>
      </c>
    </row>
    <row r="87" spans="1:10" ht="21" customHeight="1">
      <c r="A87" s="36"/>
      <c r="B87" s="36"/>
      <c r="C87" s="38"/>
      <c r="D87" s="38"/>
      <c r="E87" s="38"/>
      <c r="F87" s="38"/>
      <c r="H87" s="162" t="s">
        <v>744</v>
      </c>
      <c r="I87" s="163">
        <f>SUM(I80:I86)</f>
        <v>66</v>
      </c>
      <c r="J87" s="164">
        <f t="shared" si="2"/>
        <v>1</v>
      </c>
    </row>
    <row r="88" spans="1:12" ht="15.75" customHeight="1">
      <c r="A88" s="3"/>
      <c r="C88" s="3"/>
      <c r="D88" s="3"/>
      <c r="E88" s="3"/>
      <c r="F88" s="40"/>
      <c r="G88" s="40"/>
      <c r="H88" s="40"/>
      <c r="I88" s="40"/>
      <c r="J88" s="20"/>
      <c r="K88" s="40"/>
      <c r="L88" s="36"/>
    </row>
    <row r="89" spans="6:12" s="65" customFormat="1" ht="21" customHeight="1">
      <c r="F89" s="326" t="str">
        <f ca="1">"Đà Nẵng, ngày"&amp;" "&amp;DAY(TODAY())&amp;" "&amp;"tháng"&amp;" "&amp;MONTH(TODAY())&amp;" "&amp;"năm"&amp;" "&amp;YEAR(TODAY())</f>
        <v>Đà Nẵng, ngày 21 tháng 8 năm 2015</v>
      </c>
      <c r="G89" s="326"/>
      <c r="H89" s="326"/>
      <c r="I89" s="326"/>
      <c r="J89" s="326"/>
      <c r="K89" s="326"/>
      <c r="L89" s="106"/>
    </row>
    <row r="90" spans="1:12" s="68" customFormat="1" ht="21" customHeight="1">
      <c r="A90" s="66" t="s">
        <v>1990</v>
      </c>
      <c r="B90" s="66"/>
      <c r="C90" s="66"/>
      <c r="D90" s="66"/>
      <c r="E90" s="66"/>
      <c r="F90" s="66"/>
      <c r="G90" s="66"/>
      <c r="H90" s="66"/>
      <c r="I90" s="66"/>
      <c r="J90" s="245"/>
      <c r="K90" s="67"/>
      <c r="L90" s="67"/>
    </row>
    <row r="93" spans="1:12" ht="16.5">
      <c r="A93" s="69"/>
      <c r="B93" s="69"/>
      <c r="C93" s="69"/>
      <c r="K93" s="39"/>
      <c r="L93" s="39"/>
    </row>
    <row r="95" ht="16.5">
      <c r="A95" s="3" t="s">
        <v>1983</v>
      </c>
    </row>
  </sheetData>
  <sheetProtection/>
  <mergeCells count="12">
    <mergeCell ref="A7:K7"/>
    <mergeCell ref="A8:K8"/>
    <mergeCell ref="A9:K9"/>
    <mergeCell ref="H78:J78"/>
    <mergeCell ref="F89:K89"/>
    <mergeCell ref="A2:D2"/>
    <mergeCell ref="A3:D3"/>
    <mergeCell ref="C10:D10"/>
    <mergeCell ref="E2:K2"/>
    <mergeCell ref="E3:K3"/>
    <mergeCell ref="A5:K5"/>
    <mergeCell ref="A6:K6"/>
  </mergeCells>
  <conditionalFormatting sqref="G11:I76">
    <cfRule type="cellIs" priority="13" dxfId="0" operator="equal" stopIfTrue="1">
      <formula>0</formula>
    </cfRule>
  </conditionalFormatting>
  <printOptions/>
  <pageMargins left="0.54" right="0.15748031496062992" top="0.31496062992125984" bottom="0.2362204724409449" header="0.2755905511811024" footer="0.2362204724409449"/>
  <pageSetup horizontalDpi="600" verticalDpi="600" orientation="portrait" paperSize="9" r:id="rId4"/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78"/>
  <sheetViews>
    <sheetView zoomScale="91" zoomScaleNormal="91" zoomScalePageLayoutView="0" workbookViewId="0" topLeftCell="A1">
      <selection activeCell="G11" sqref="G11"/>
    </sheetView>
  </sheetViews>
  <sheetFormatPr defaultColWidth="9.140625" defaultRowHeight="12.75"/>
  <cols>
    <col min="1" max="1" width="4.00390625" style="111" customWidth="1"/>
    <col min="2" max="2" width="10.28125" style="111" customWidth="1"/>
    <col min="3" max="3" width="18.28125" style="111" customWidth="1"/>
    <col min="4" max="4" width="7.140625" style="111" customWidth="1"/>
    <col min="5" max="5" width="9.28125" style="111" customWidth="1"/>
    <col min="6" max="6" width="12.421875" style="111" customWidth="1"/>
    <col min="7" max="11" width="7.421875" style="111" customWidth="1"/>
    <col min="12" max="12" width="8.57421875" style="111" customWidth="1"/>
    <col min="13" max="13" width="7.140625" style="115" customWidth="1"/>
    <col min="14" max="16384" width="9.140625" style="111" customWidth="1"/>
  </cols>
  <sheetData>
    <row r="1" ht="9" customHeight="1">
      <c r="M1" s="111"/>
    </row>
    <row r="2" spans="1:13" ht="19.5" customHeight="1">
      <c r="A2" s="338" t="s">
        <v>732</v>
      </c>
      <c r="B2" s="338"/>
      <c r="C2" s="338"/>
      <c r="D2" s="338"/>
      <c r="E2" s="339" t="s">
        <v>733</v>
      </c>
      <c r="F2" s="339"/>
      <c r="G2" s="339"/>
      <c r="H2" s="339"/>
      <c r="I2" s="339"/>
      <c r="J2" s="339"/>
      <c r="K2" s="339"/>
      <c r="L2" s="112"/>
      <c r="M2" s="112"/>
    </row>
    <row r="3" spans="1:13" ht="16.5">
      <c r="A3" s="339" t="s">
        <v>734</v>
      </c>
      <c r="B3" s="339"/>
      <c r="C3" s="339"/>
      <c r="D3" s="339"/>
      <c r="E3" s="339" t="s">
        <v>731</v>
      </c>
      <c r="F3" s="339"/>
      <c r="G3" s="339"/>
      <c r="H3" s="339"/>
      <c r="I3" s="339"/>
      <c r="J3" s="339"/>
      <c r="K3" s="339"/>
      <c r="L3" s="112"/>
      <c r="M3" s="112"/>
    </row>
    <row r="4" ht="16.5">
      <c r="M4" s="111"/>
    </row>
    <row r="5" spans="1:13" s="1" customFormat="1" ht="16.5">
      <c r="A5" s="321" t="s">
        <v>750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9"/>
      <c r="M5" s="39"/>
    </row>
    <row r="6" spans="1:19" s="1" customFormat="1" ht="16.5">
      <c r="A6" s="321" t="s">
        <v>2446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9"/>
      <c r="P6" s="39"/>
      <c r="Q6" s="39"/>
      <c r="R6" s="39"/>
      <c r="S6" s="39"/>
    </row>
    <row r="7" spans="1:13" s="1" customFormat="1" ht="16.5">
      <c r="A7" s="321" t="s">
        <v>1945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</row>
    <row r="8" spans="1:13" s="1" customFormat="1" ht="17.25" customHeight="1">
      <c r="A8" s="321" t="s">
        <v>1946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</row>
    <row r="9" spans="1:13" s="2" customFormat="1" ht="17.25" customHeight="1">
      <c r="A9" s="321" t="s">
        <v>749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</row>
    <row r="10" spans="1:11" s="3" customFormat="1" ht="46.5" customHeight="1">
      <c r="A10" s="116" t="s">
        <v>729</v>
      </c>
      <c r="B10" s="116" t="s">
        <v>736</v>
      </c>
      <c r="C10" s="340" t="s">
        <v>735</v>
      </c>
      <c r="D10" s="340"/>
      <c r="E10" s="144" t="s">
        <v>748</v>
      </c>
      <c r="F10" s="116" t="s">
        <v>1499</v>
      </c>
      <c r="G10" s="103" t="s">
        <v>1934</v>
      </c>
      <c r="H10" s="103" t="s">
        <v>2443</v>
      </c>
      <c r="I10" s="103" t="s">
        <v>2445</v>
      </c>
      <c r="J10" s="103" t="s">
        <v>2449</v>
      </c>
      <c r="K10" s="103" t="s">
        <v>737</v>
      </c>
    </row>
    <row r="11" spans="1:13" ht="32.25" customHeight="1">
      <c r="A11" s="118">
        <v>1</v>
      </c>
      <c r="B11" s="119">
        <v>172526982</v>
      </c>
      <c r="C11" s="371" t="s">
        <v>2383</v>
      </c>
      <c r="D11" s="121" t="s">
        <v>135</v>
      </c>
      <c r="E11" s="173">
        <v>34053</v>
      </c>
      <c r="F11" s="122" t="s">
        <v>2687</v>
      </c>
      <c r="G11" s="123">
        <v>87</v>
      </c>
      <c r="H11" s="123">
        <v>86</v>
      </c>
      <c r="I11" s="123">
        <f>(G11+H11)/2</f>
        <v>86.5</v>
      </c>
      <c r="J11" s="42" t="str">
        <f aca="true" t="shared" si="0" ref="J11:J53">IF(I11&gt;=90,"X SẮC",IF(I11&gt;=80,"TỐT",IF(I11&gt;=70,"KHÁ",IF(I11&gt;=60,"TB KHÁ",IF(I11&gt;=50,"T. BÌNH",IF(I11&gt;=30,"YẾU","KÉM"))))))</f>
        <v>TỐT</v>
      </c>
      <c r="K11" s="147"/>
      <c r="L11" s="111" t="s">
        <v>2384</v>
      </c>
      <c r="M11" s="111"/>
    </row>
    <row r="12" spans="1:13" ht="32.25" customHeight="1">
      <c r="A12" s="124">
        <v>2</v>
      </c>
      <c r="B12" s="125">
        <v>1820233637</v>
      </c>
      <c r="C12" s="372" t="s">
        <v>624</v>
      </c>
      <c r="D12" s="127" t="s">
        <v>190</v>
      </c>
      <c r="E12" s="174" t="s">
        <v>462</v>
      </c>
      <c r="F12" s="128" t="s">
        <v>2687</v>
      </c>
      <c r="G12" s="129">
        <v>86</v>
      </c>
      <c r="H12" s="129">
        <v>88</v>
      </c>
      <c r="I12" s="129">
        <f aca="true" t="shared" si="1" ref="I12:I53">(G12+H12)/2</f>
        <v>87</v>
      </c>
      <c r="J12" s="51" t="str">
        <f t="shared" si="0"/>
        <v>TỐT</v>
      </c>
      <c r="K12" s="148"/>
      <c r="M12" s="111"/>
    </row>
    <row r="13" spans="1:13" ht="32.25" customHeight="1">
      <c r="A13" s="124">
        <v>3</v>
      </c>
      <c r="B13" s="125">
        <v>1820243651</v>
      </c>
      <c r="C13" s="372" t="s">
        <v>626</v>
      </c>
      <c r="D13" s="127" t="s">
        <v>487</v>
      </c>
      <c r="E13" s="174" t="s">
        <v>223</v>
      </c>
      <c r="F13" s="128" t="s">
        <v>2687</v>
      </c>
      <c r="G13" s="129">
        <v>88</v>
      </c>
      <c r="H13" s="129">
        <v>86</v>
      </c>
      <c r="I13" s="129">
        <f t="shared" si="1"/>
        <v>87</v>
      </c>
      <c r="J13" s="51" t="str">
        <f t="shared" si="0"/>
        <v>TỐT</v>
      </c>
      <c r="K13" s="148"/>
      <c r="M13" s="111"/>
    </row>
    <row r="14" spans="1:13" ht="32.25" customHeight="1">
      <c r="A14" s="124">
        <v>4</v>
      </c>
      <c r="B14" s="125">
        <v>1820243652</v>
      </c>
      <c r="C14" s="372" t="s">
        <v>627</v>
      </c>
      <c r="D14" s="127" t="s">
        <v>500</v>
      </c>
      <c r="E14" s="174" t="s">
        <v>482</v>
      </c>
      <c r="F14" s="128" t="s">
        <v>2687</v>
      </c>
      <c r="G14" s="129">
        <v>88</v>
      </c>
      <c r="H14" s="129">
        <v>86</v>
      </c>
      <c r="I14" s="129">
        <f t="shared" si="1"/>
        <v>87</v>
      </c>
      <c r="J14" s="51" t="str">
        <f t="shared" si="0"/>
        <v>TỐT</v>
      </c>
      <c r="K14" s="148"/>
      <c r="M14" s="111"/>
    </row>
    <row r="15" spans="1:13" ht="32.25" customHeight="1">
      <c r="A15" s="124">
        <v>5</v>
      </c>
      <c r="B15" s="125">
        <v>1820243653</v>
      </c>
      <c r="C15" s="372" t="s">
        <v>628</v>
      </c>
      <c r="D15" s="127" t="s">
        <v>271</v>
      </c>
      <c r="E15" s="174" t="s">
        <v>629</v>
      </c>
      <c r="F15" s="128" t="s">
        <v>2687</v>
      </c>
      <c r="G15" s="129">
        <v>86</v>
      </c>
      <c r="H15" s="129">
        <v>86</v>
      </c>
      <c r="I15" s="129">
        <f t="shared" si="1"/>
        <v>86</v>
      </c>
      <c r="J15" s="51" t="str">
        <f t="shared" si="0"/>
        <v>TỐT</v>
      </c>
      <c r="K15" s="148"/>
      <c r="M15" s="111"/>
    </row>
    <row r="16" spans="1:13" ht="32.25" customHeight="1">
      <c r="A16" s="124">
        <v>6</v>
      </c>
      <c r="B16" s="125">
        <v>1820243889</v>
      </c>
      <c r="C16" s="372" t="s">
        <v>630</v>
      </c>
      <c r="D16" s="127" t="s">
        <v>494</v>
      </c>
      <c r="E16" s="174" t="s">
        <v>566</v>
      </c>
      <c r="F16" s="128" t="s">
        <v>2687</v>
      </c>
      <c r="G16" s="129">
        <v>85</v>
      </c>
      <c r="H16" s="129">
        <v>86</v>
      </c>
      <c r="I16" s="129">
        <f t="shared" si="1"/>
        <v>85.5</v>
      </c>
      <c r="J16" s="51" t="str">
        <f t="shared" si="0"/>
        <v>TỐT</v>
      </c>
      <c r="K16" s="148"/>
      <c r="M16" s="111"/>
    </row>
    <row r="17" spans="1:13" ht="32.25" customHeight="1">
      <c r="A17" s="124">
        <v>7</v>
      </c>
      <c r="B17" s="125">
        <v>1820244304</v>
      </c>
      <c r="C17" s="372" t="s">
        <v>631</v>
      </c>
      <c r="D17" s="127" t="s">
        <v>484</v>
      </c>
      <c r="E17" s="174" t="s">
        <v>632</v>
      </c>
      <c r="F17" s="128" t="s">
        <v>2687</v>
      </c>
      <c r="G17" s="129">
        <v>87</v>
      </c>
      <c r="H17" s="129">
        <v>86</v>
      </c>
      <c r="I17" s="129">
        <f t="shared" si="1"/>
        <v>86.5</v>
      </c>
      <c r="J17" s="51" t="str">
        <f t="shared" si="0"/>
        <v>TỐT</v>
      </c>
      <c r="K17" s="148"/>
      <c r="M17" s="111"/>
    </row>
    <row r="18" spans="1:13" ht="32.25" customHeight="1">
      <c r="A18" s="124">
        <v>8</v>
      </c>
      <c r="B18" s="125">
        <v>1820245706</v>
      </c>
      <c r="C18" s="372" t="s">
        <v>633</v>
      </c>
      <c r="D18" s="127" t="s">
        <v>95</v>
      </c>
      <c r="E18" s="174" t="s">
        <v>634</v>
      </c>
      <c r="F18" s="128" t="s">
        <v>2687</v>
      </c>
      <c r="G18" s="129">
        <v>86</v>
      </c>
      <c r="H18" s="129">
        <v>86</v>
      </c>
      <c r="I18" s="129">
        <f t="shared" si="1"/>
        <v>86</v>
      </c>
      <c r="J18" s="51" t="str">
        <f t="shared" si="0"/>
        <v>TỐT</v>
      </c>
      <c r="K18" s="148"/>
      <c r="M18" s="111"/>
    </row>
    <row r="19" spans="1:13" ht="32.25" customHeight="1">
      <c r="A19" s="124">
        <v>9</v>
      </c>
      <c r="B19" s="125">
        <v>1820245709</v>
      </c>
      <c r="C19" s="372" t="s">
        <v>505</v>
      </c>
      <c r="D19" s="127" t="s">
        <v>303</v>
      </c>
      <c r="E19" s="174" t="s">
        <v>319</v>
      </c>
      <c r="F19" s="128" t="s">
        <v>2687</v>
      </c>
      <c r="G19" s="129">
        <v>94</v>
      </c>
      <c r="H19" s="129">
        <v>95</v>
      </c>
      <c r="I19" s="129">
        <f t="shared" si="1"/>
        <v>94.5</v>
      </c>
      <c r="J19" s="51" t="str">
        <f t="shared" si="0"/>
        <v>X SẮC</v>
      </c>
      <c r="K19" s="148"/>
      <c r="M19" s="111"/>
    </row>
    <row r="20" spans="1:13" ht="32.25" customHeight="1">
      <c r="A20" s="124">
        <v>10</v>
      </c>
      <c r="B20" s="125">
        <v>1820245879</v>
      </c>
      <c r="C20" s="372" t="s">
        <v>1488</v>
      </c>
      <c r="D20" s="127" t="s">
        <v>494</v>
      </c>
      <c r="E20" s="174" t="s">
        <v>1906</v>
      </c>
      <c r="F20" s="128" t="s">
        <v>2687</v>
      </c>
      <c r="G20" s="129">
        <v>81</v>
      </c>
      <c r="H20" s="129">
        <v>0</v>
      </c>
      <c r="I20" s="129">
        <f t="shared" si="1"/>
        <v>40.5</v>
      </c>
      <c r="J20" s="51" t="str">
        <f t="shared" si="0"/>
        <v>YẾU</v>
      </c>
      <c r="K20" s="148"/>
      <c r="M20" s="111"/>
    </row>
    <row r="21" spans="1:13" ht="32.25" customHeight="1">
      <c r="A21" s="124">
        <v>11</v>
      </c>
      <c r="B21" s="125">
        <v>1820246067</v>
      </c>
      <c r="C21" s="372" t="s">
        <v>1489</v>
      </c>
      <c r="D21" s="127" t="s">
        <v>494</v>
      </c>
      <c r="E21" s="174" t="s">
        <v>635</v>
      </c>
      <c r="F21" s="128" t="s">
        <v>2687</v>
      </c>
      <c r="G21" s="129">
        <v>81</v>
      </c>
      <c r="H21" s="129">
        <v>86</v>
      </c>
      <c r="I21" s="129">
        <f t="shared" si="1"/>
        <v>83.5</v>
      </c>
      <c r="J21" s="51" t="str">
        <f t="shared" si="0"/>
        <v>TỐT</v>
      </c>
      <c r="K21" s="148"/>
      <c r="M21" s="111"/>
    </row>
    <row r="22" spans="1:13" ht="32.25" customHeight="1">
      <c r="A22" s="124">
        <v>12</v>
      </c>
      <c r="B22" s="125">
        <v>1820246224</v>
      </c>
      <c r="C22" s="372" t="s">
        <v>1490</v>
      </c>
      <c r="D22" s="127" t="s">
        <v>494</v>
      </c>
      <c r="E22" s="174" t="s">
        <v>527</v>
      </c>
      <c r="F22" s="128" t="s">
        <v>2687</v>
      </c>
      <c r="G22" s="129">
        <v>88</v>
      </c>
      <c r="H22" s="129">
        <v>85</v>
      </c>
      <c r="I22" s="129">
        <f t="shared" si="1"/>
        <v>86.5</v>
      </c>
      <c r="J22" s="51" t="str">
        <f t="shared" si="0"/>
        <v>TỐT</v>
      </c>
      <c r="K22" s="148"/>
      <c r="M22" s="111"/>
    </row>
    <row r="23" spans="1:13" ht="32.25" customHeight="1">
      <c r="A23" s="124">
        <v>13</v>
      </c>
      <c r="B23" s="125">
        <v>1821243647</v>
      </c>
      <c r="C23" s="372" t="s">
        <v>126</v>
      </c>
      <c r="D23" s="127" t="s">
        <v>636</v>
      </c>
      <c r="E23" s="174" t="s">
        <v>524</v>
      </c>
      <c r="F23" s="128" t="s">
        <v>2687</v>
      </c>
      <c r="G23" s="129">
        <v>86</v>
      </c>
      <c r="H23" s="129">
        <v>84</v>
      </c>
      <c r="I23" s="129">
        <f t="shared" si="1"/>
        <v>85</v>
      </c>
      <c r="J23" s="51" t="str">
        <f t="shared" si="0"/>
        <v>TỐT</v>
      </c>
      <c r="K23" s="148"/>
      <c r="M23" s="111"/>
    </row>
    <row r="24" spans="1:13" ht="32.25" customHeight="1">
      <c r="A24" s="124">
        <v>14</v>
      </c>
      <c r="B24" s="125">
        <v>1821243648</v>
      </c>
      <c r="C24" s="372" t="s">
        <v>637</v>
      </c>
      <c r="D24" s="127" t="s">
        <v>50</v>
      </c>
      <c r="E24" s="174" t="s">
        <v>123</v>
      </c>
      <c r="F24" s="128" t="s">
        <v>2687</v>
      </c>
      <c r="G24" s="129">
        <v>82</v>
      </c>
      <c r="H24" s="129">
        <v>85</v>
      </c>
      <c r="I24" s="129">
        <f t="shared" si="1"/>
        <v>83.5</v>
      </c>
      <c r="J24" s="51" t="str">
        <f t="shared" si="0"/>
        <v>TỐT</v>
      </c>
      <c r="K24" s="148"/>
      <c r="M24" s="111"/>
    </row>
    <row r="25" spans="1:13" ht="32.25" customHeight="1">
      <c r="A25" s="124">
        <v>15</v>
      </c>
      <c r="B25" s="125">
        <v>1821243649</v>
      </c>
      <c r="C25" s="372" t="s">
        <v>638</v>
      </c>
      <c r="D25" s="127" t="s">
        <v>186</v>
      </c>
      <c r="E25" s="174" t="s">
        <v>639</v>
      </c>
      <c r="F25" s="128" t="s">
        <v>2687</v>
      </c>
      <c r="G25" s="129">
        <v>75</v>
      </c>
      <c r="H25" s="129">
        <v>0</v>
      </c>
      <c r="I25" s="129">
        <f t="shared" si="1"/>
        <v>37.5</v>
      </c>
      <c r="J25" s="51" t="str">
        <f t="shared" si="0"/>
        <v>YẾU</v>
      </c>
      <c r="K25" s="148"/>
      <c r="M25" s="111"/>
    </row>
    <row r="26" spans="1:13" ht="32.25" customHeight="1">
      <c r="A26" s="124">
        <v>16</v>
      </c>
      <c r="B26" s="125">
        <v>1821243892</v>
      </c>
      <c r="C26" s="372" t="s">
        <v>640</v>
      </c>
      <c r="D26" s="127" t="s">
        <v>73</v>
      </c>
      <c r="E26" s="174" t="s">
        <v>1577</v>
      </c>
      <c r="F26" s="128" t="s">
        <v>2687</v>
      </c>
      <c r="G26" s="129">
        <v>97</v>
      </c>
      <c r="H26" s="129">
        <v>93</v>
      </c>
      <c r="I26" s="129">
        <f t="shared" si="1"/>
        <v>95</v>
      </c>
      <c r="J26" s="51" t="str">
        <f t="shared" si="0"/>
        <v>X SẮC</v>
      </c>
      <c r="K26" s="148"/>
      <c r="M26" s="111"/>
    </row>
    <row r="27" spans="1:13" ht="32.25" customHeight="1">
      <c r="A27" s="124">
        <v>17</v>
      </c>
      <c r="B27" s="125">
        <v>1821244300</v>
      </c>
      <c r="C27" s="372" t="s">
        <v>641</v>
      </c>
      <c r="D27" s="127" t="s">
        <v>115</v>
      </c>
      <c r="E27" s="174" t="s">
        <v>35</v>
      </c>
      <c r="F27" s="128" t="s">
        <v>2687</v>
      </c>
      <c r="G27" s="129">
        <v>84</v>
      </c>
      <c r="H27" s="129">
        <v>85</v>
      </c>
      <c r="I27" s="129">
        <f t="shared" si="1"/>
        <v>84.5</v>
      </c>
      <c r="J27" s="51" t="str">
        <f t="shared" si="0"/>
        <v>TỐT</v>
      </c>
      <c r="K27" s="148"/>
      <c r="M27" s="111"/>
    </row>
    <row r="28" spans="1:13" ht="32.25" customHeight="1">
      <c r="A28" s="124">
        <v>18</v>
      </c>
      <c r="B28" s="125">
        <v>1821244302</v>
      </c>
      <c r="C28" s="372" t="s">
        <v>642</v>
      </c>
      <c r="D28" s="127" t="s">
        <v>56</v>
      </c>
      <c r="E28" s="174" t="s">
        <v>47</v>
      </c>
      <c r="F28" s="128" t="s">
        <v>2687</v>
      </c>
      <c r="G28" s="129">
        <v>75</v>
      </c>
      <c r="H28" s="129">
        <v>0</v>
      </c>
      <c r="I28" s="129">
        <f t="shared" si="1"/>
        <v>37.5</v>
      </c>
      <c r="J28" s="51" t="str">
        <f t="shared" si="0"/>
        <v>YẾU</v>
      </c>
      <c r="K28" s="148"/>
      <c r="L28" s="111" t="s">
        <v>2661</v>
      </c>
      <c r="M28" s="111"/>
    </row>
    <row r="29" spans="1:13" ht="32.25" customHeight="1">
      <c r="A29" s="124">
        <v>19</v>
      </c>
      <c r="B29" s="125">
        <v>1821244303</v>
      </c>
      <c r="C29" s="372" t="s">
        <v>641</v>
      </c>
      <c r="D29" s="127" t="s">
        <v>179</v>
      </c>
      <c r="E29" s="174" t="s">
        <v>84</v>
      </c>
      <c r="F29" s="128" t="s">
        <v>2687</v>
      </c>
      <c r="G29" s="129">
        <v>87</v>
      </c>
      <c r="H29" s="129">
        <v>85</v>
      </c>
      <c r="I29" s="129">
        <f t="shared" si="1"/>
        <v>86</v>
      </c>
      <c r="J29" s="51" t="str">
        <f t="shared" si="0"/>
        <v>TỐT</v>
      </c>
      <c r="K29" s="148"/>
      <c r="M29" s="111"/>
    </row>
    <row r="30" spans="1:13" ht="32.25" customHeight="1">
      <c r="A30" s="124">
        <v>20</v>
      </c>
      <c r="B30" s="125">
        <v>1821244306</v>
      </c>
      <c r="C30" s="372" t="s">
        <v>643</v>
      </c>
      <c r="D30" s="127" t="s">
        <v>46</v>
      </c>
      <c r="E30" s="174" t="s">
        <v>531</v>
      </c>
      <c r="F30" s="128" t="s">
        <v>2687</v>
      </c>
      <c r="G30" s="129">
        <v>80</v>
      </c>
      <c r="H30" s="129">
        <v>84</v>
      </c>
      <c r="I30" s="129">
        <f t="shared" si="1"/>
        <v>82</v>
      </c>
      <c r="J30" s="51" t="str">
        <f t="shared" si="0"/>
        <v>TỐT</v>
      </c>
      <c r="K30" s="148"/>
      <c r="M30" s="111"/>
    </row>
    <row r="31" spans="1:13" ht="32.25" customHeight="1">
      <c r="A31" s="124">
        <v>21</v>
      </c>
      <c r="B31" s="125">
        <v>1821244311</v>
      </c>
      <c r="C31" s="372" t="s">
        <v>74</v>
      </c>
      <c r="D31" s="127" t="s">
        <v>58</v>
      </c>
      <c r="E31" s="174" t="s">
        <v>516</v>
      </c>
      <c r="F31" s="128" t="s">
        <v>2687</v>
      </c>
      <c r="G31" s="129">
        <v>86</v>
      </c>
      <c r="H31" s="129">
        <v>86</v>
      </c>
      <c r="I31" s="129">
        <f t="shared" si="1"/>
        <v>86</v>
      </c>
      <c r="J31" s="51" t="str">
        <f t="shared" si="0"/>
        <v>TỐT</v>
      </c>
      <c r="K31" s="148"/>
      <c r="M31" s="111"/>
    </row>
    <row r="32" spans="1:13" ht="32.25" customHeight="1">
      <c r="A32" s="124">
        <v>22</v>
      </c>
      <c r="B32" s="125">
        <v>1821244312</v>
      </c>
      <c r="C32" s="372" t="s">
        <v>644</v>
      </c>
      <c r="D32" s="127" t="s">
        <v>240</v>
      </c>
      <c r="E32" s="174" t="s">
        <v>617</v>
      </c>
      <c r="F32" s="128" t="s">
        <v>2687</v>
      </c>
      <c r="G32" s="129">
        <v>96</v>
      </c>
      <c r="H32" s="129">
        <v>85</v>
      </c>
      <c r="I32" s="129">
        <f t="shared" si="1"/>
        <v>90.5</v>
      </c>
      <c r="J32" s="51" t="str">
        <f t="shared" si="0"/>
        <v>X SẮC</v>
      </c>
      <c r="K32" s="148"/>
      <c r="M32" s="111"/>
    </row>
    <row r="33" spans="1:13" ht="32.25" customHeight="1">
      <c r="A33" s="124">
        <v>23</v>
      </c>
      <c r="B33" s="125">
        <v>1821244314</v>
      </c>
      <c r="C33" s="372" t="s">
        <v>412</v>
      </c>
      <c r="D33" s="127" t="s">
        <v>56</v>
      </c>
      <c r="E33" s="174" t="s">
        <v>520</v>
      </c>
      <c r="F33" s="128" t="s">
        <v>2687</v>
      </c>
      <c r="G33" s="129">
        <v>88</v>
      </c>
      <c r="H33" s="129">
        <v>82</v>
      </c>
      <c r="I33" s="129">
        <f t="shared" si="1"/>
        <v>85</v>
      </c>
      <c r="J33" s="51" t="str">
        <f t="shared" si="0"/>
        <v>TỐT</v>
      </c>
      <c r="K33" s="148"/>
      <c r="M33" s="111"/>
    </row>
    <row r="34" spans="1:13" ht="32.25" customHeight="1">
      <c r="A34" s="124">
        <v>24</v>
      </c>
      <c r="B34" s="125">
        <v>1821244897</v>
      </c>
      <c r="C34" s="372" t="s">
        <v>623</v>
      </c>
      <c r="D34" s="127" t="s">
        <v>646</v>
      </c>
      <c r="E34" s="174" t="s">
        <v>203</v>
      </c>
      <c r="F34" s="128" t="s">
        <v>2687</v>
      </c>
      <c r="G34" s="129">
        <v>86</v>
      </c>
      <c r="H34" s="129">
        <v>87</v>
      </c>
      <c r="I34" s="129">
        <f t="shared" si="1"/>
        <v>86.5</v>
      </c>
      <c r="J34" s="51" t="str">
        <f t="shared" si="0"/>
        <v>TỐT</v>
      </c>
      <c r="K34" s="148"/>
      <c r="M34" s="111"/>
    </row>
    <row r="35" spans="1:13" ht="32.25" customHeight="1">
      <c r="A35" s="124">
        <v>25</v>
      </c>
      <c r="B35" s="125">
        <v>1820244307</v>
      </c>
      <c r="C35" s="372" t="s">
        <v>235</v>
      </c>
      <c r="D35" s="127" t="s">
        <v>266</v>
      </c>
      <c r="E35" s="174" t="s">
        <v>91</v>
      </c>
      <c r="F35" s="128" t="s">
        <v>2688</v>
      </c>
      <c r="G35" s="129">
        <v>84</v>
      </c>
      <c r="H35" s="129">
        <v>80</v>
      </c>
      <c r="I35" s="129">
        <f t="shared" si="1"/>
        <v>82</v>
      </c>
      <c r="J35" s="51" t="str">
        <f t="shared" si="0"/>
        <v>TỐT</v>
      </c>
      <c r="K35" s="148"/>
      <c r="M35" s="111"/>
    </row>
    <row r="36" spans="1:13" ht="32.25" customHeight="1">
      <c r="A36" s="124">
        <v>26</v>
      </c>
      <c r="B36" s="125">
        <v>1820244309</v>
      </c>
      <c r="C36" s="372" t="s">
        <v>648</v>
      </c>
      <c r="D36" s="127" t="s">
        <v>80</v>
      </c>
      <c r="E36" s="174" t="s">
        <v>63</v>
      </c>
      <c r="F36" s="369" t="s">
        <v>2688</v>
      </c>
      <c r="G36" s="129">
        <v>71</v>
      </c>
      <c r="H36" s="129">
        <v>77.5</v>
      </c>
      <c r="I36" s="129">
        <f t="shared" si="1"/>
        <v>74.25</v>
      </c>
      <c r="J36" s="51" t="str">
        <f t="shared" si="0"/>
        <v>KHÁ</v>
      </c>
      <c r="K36" s="148"/>
      <c r="M36" s="111"/>
    </row>
    <row r="37" spans="1:13" ht="32.25" customHeight="1">
      <c r="A37" s="124">
        <v>27</v>
      </c>
      <c r="B37" s="125">
        <v>1820244313</v>
      </c>
      <c r="C37" s="372" t="s">
        <v>649</v>
      </c>
      <c r="D37" s="127" t="s">
        <v>548</v>
      </c>
      <c r="E37" s="174">
        <v>34073</v>
      </c>
      <c r="F37" s="369" t="s">
        <v>2688</v>
      </c>
      <c r="G37" s="129">
        <v>90</v>
      </c>
      <c r="H37" s="129">
        <v>82.5</v>
      </c>
      <c r="I37" s="129">
        <f t="shared" si="1"/>
        <v>86.25</v>
      </c>
      <c r="J37" s="51" t="str">
        <f t="shared" si="0"/>
        <v>TỐT</v>
      </c>
      <c r="K37" s="148"/>
      <c r="M37" s="111"/>
    </row>
    <row r="38" spans="1:13" ht="32.25" customHeight="1">
      <c r="A38" s="124">
        <v>28</v>
      </c>
      <c r="B38" s="125">
        <v>1820244315</v>
      </c>
      <c r="C38" s="372" t="s">
        <v>488</v>
      </c>
      <c r="D38" s="127" t="s">
        <v>80</v>
      </c>
      <c r="E38" s="174" t="s">
        <v>1772</v>
      </c>
      <c r="F38" s="369" t="s">
        <v>2688</v>
      </c>
      <c r="G38" s="129">
        <v>72</v>
      </c>
      <c r="H38" s="129">
        <v>74</v>
      </c>
      <c r="I38" s="129">
        <f t="shared" si="1"/>
        <v>73</v>
      </c>
      <c r="J38" s="51" t="str">
        <f t="shared" si="0"/>
        <v>KHÁ</v>
      </c>
      <c r="K38" s="148"/>
      <c r="M38" s="111"/>
    </row>
    <row r="39" spans="1:13" ht="32.25" customHeight="1">
      <c r="A39" s="124">
        <v>29</v>
      </c>
      <c r="B39" s="125">
        <v>1820244898</v>
      </c>
      <c r="C39" s="372" t="s">
        <v>650</v>
      </c>
      <c r="D39" s="127" t="s">
        <v>651</v>
      </c>
      <c r="E39" s="174" t="s">
        <v>1914</v>
      </c>
      <c r="F39" s="369" t="s">
        <v>2688</v>
      </c>
      <c r="G39" s="129">
        <v>85</v>
      </c>
      <c r="H39" s="129">
        <v>78</v>
      </c>
      <c r="I39" s="129">
        <f t="shared" si="1"/>
        <v>81.5</v>
      </c>
      <c r="J39" s="51" t="str">
        <f t="shared" si="0"/>
        <v>TỐT</v>
      </c>
      <c r="K39" s="148"/>
      <c r="M39" s="111"/>
    </row>
    <row r="40" spans="1:13" ht="32.25" customHeight="1">
      <c r="A40" s="124">
        <v>30</v>
      </c>
      <c r="B40" s="125">
        <v>1820244900</v>
      </c>
      <c r="C40" s="372" t="s">
        <v>652</v>
      </c>
      <c r="D40" s="127" t="s">
        <v>95</v>
      </c>
      <c r="E40" s="174" t="s">
        <v>319</v>
      </c>
      <c r="F40" s="369" t="s">
        <v>2688</v>
      </c>
      <c r="G40" s="129">
        <v>85</v>
      </c>
      <c r="H40" s="129">
        <v>77.5</v>
      </c>
      <c r="I40" s="129">
        <f t="shared" si="1"/>
        <v>81.25</v>
      </c>
      <c r="J40" s="51" t="str">
        <f t="shared" si="0"/>
        <v>TỐT</v>
      </c>
      <c r="K40" s="148"/>
      <c r="M40" s="111"/>
    </row>
    <row r="41" spans="1:13" ht="32.25" customHeight="1">
      <c r="A41" s="124">
        <v>31</v>
      </c>
      <c r="B41" s="125">
        <v>1820244901</v>
      </c>
      <c r="C41" s="372" t="s">
        <v>653</v>
      </c>
      <c r="D41" s="127" t="s">
        <v>228</v>
      </c>
      <c r="E41" s="174" t="s">
        <v>386</v>
      </c>
      <c r="F41" s="369" t="s">
        <v>2688</v>
      </c>
      <c r="G41" s="129">
        <v>82</v>
      </c>
      <c r="H41" s="129">
        <v>75.5</v>
      </c>
      <c r="I41" s="129">
        <f t="shared" si="1"/>
        <v>78.75</v>
      </c>
      <c r="J41" s="51" t="str">
        <f t="shared" si="0"/>
        <v>KHÁ</v>
      </c>
      <c r="K41" s="148"/>
      <c r="M41" s="111"/>
    </row>
    <row r="42" spans="1:13" ht="32.25" customHeight="1">
      <c r="A42" s="124">
        <v>32</v>
      </c>
      <c r="B42" s="125">
        <v>1820244902</v>
      </c>
      <c r="C42" s="372" t="s">
        <v>654</v>
      </c>
      <c r="D42" s="127" t="s">
        <v>249</v>
      </c>
      <c r="E42" s="174" t="s">
        <v>123</v>
      </c>
      <c r="F42" s="369" t="s">
        <v>2688</v>
      </c>
      <c r="G42" s="129">
        <v>81</v>
      </c>
      <c r="H42" s="129">
        <v>87.5</v>
      </c>
      <c r="I42" s="129">
        <f t="shared" si="1"/>
        <v>84.25</v>
      </c>
      <c r="J42" s="51" t="str">
        <f t="shared" si="0"/>
        <v>TỐT</v>
      </c>
      <c r="K42" s="148"/>
      <c r="M42" s="111"/>
    </row>
    <row r="43" spans="1:13" ht="32.25" customHeight="1">
      <c r="A43" s="124">
        <v>33</v>
      </c>
      <c r="B43" s="125">
        <v>1820244904</v>
      </c>
      <c r="C43" s="372" t="s">
        <v>655</v>
      </c>
      <c r="D43" s="127" t="s">
        <v>525</v>
      </c>
      <c r="E43" s="174" t="s">
        <v>443</v>
      </c>
      <c r="F43" s="369" t="s">
        <v>2688</v>
      </c>
      <c r="G43" s="129">
        <v>64</v>
      </c>
      <c r="H43" s="129">
        <v>67.5</v>
      </c>
      <c r="I43" s="129">
        <f t="shared" si="1"/>
        <v>65.75</v>
      </c>
      <c r="J43" s="51" t="str">
        <f t="shared" si="0"/>
        <v>TB KHÁ</v>
      </c>
      <c r="K43" s="148"/>
      <c r="M43" s="111"/>
    </row>
    <row r="44" spans="1:13" ht="32.25" customHeight="1">
      <c r="A44" s="124">
        <v>34</v>
      </c>
      <c r="B44" s="125">
        <v>1820246226</v>
      </c>
      <c r="C44" s="372" t="s">
        <v>1492</v>
      </c>
      <c r="D44" s="127" t="s">
        <v>491</v>
      </c>
      <c r="E44" s="174" t="s">
        <v>98</v>
      </c>
      <c r="F44" s="369" t="s">
        <v>2688</v>
      </c>
      <c r="G44" s="129">
        <v>81</v>
      </c>
      <c r="H44" s="129">
        <v>82.5</v>
      </c>
      <c r="I44" s="129">
        <f t="shared" si="1"/>
        <v>81.75</v>
      </c>
      <c r="J44" s="51" t="str">
        <f t="shared" si="0"/>
        <v>TỐT</v>
      </c>
      <c r="K44" s="148"/>
      <c r="M44" s="111"/>
    </row>
    <row r="45" spans="1:13" ht="32.25" customHeight="1">
      <c r="A45" s="124">
        <v>35</v>
      </c>
      <c r="B45" s="125">
        <v>1820246321</v>
      </c>
      <c r="C45" s="372" t="s">
        <v>1493</v>
      </c>
      <c r="D45" s="127" t="s">
        <v>494</v>
      </c>
      <c r="E45" s="174" t="s">
        <v>232</v>
      </c>
      <c r="F45" s="369" t="s">
        <v>2688</v>
      </c>
      <c r="G45" s="129">
        <v>84</v>
      </c>
      <c r="H45" s="129">
        <v>85</v>
      </c>
      <c r="I45" s="129">
        <f t="shared" si="1"/>
        <v>84.5</v>
      </c>
      <c r="J45" s="51" t="str">
        <f t="shared" si="0"/>
        <v>TỐT</v>
      </c>
      <c r="K45" s="148"/>
      <c r="M45" s="111"/>
    </row>
    <row r="46" spans="1:13" ht="32.25" customHeight="1">
      <c r="A46" s="124">
        <v>36</v>
      </c>
      <c r="B46" s="125">
        <v>1821243650</v>
      </c>
      <c r="C46" s="372" t="s">
        <v>398</v>
      </c>
      <c r="D46" s="127" t="s">
        <v>36</v>
      </c>
      <c r="E46" s="174" t="s">
        <v>503</v>
      </c>
      <c r="F46" s="369" t="s">
        <v>2688</v>
      </c>
      <c r="G46" s="129">
        <v>72</v>
      </c>
      <c r="H46" s="129">
        <v>64</v>
      </c>
      <c r="I46" s="129">
        <f t="shared" si="1"/>
        <v>68</v>
      </c>
      <c r="J46" s="51" t="str">
        <f t="shared" si="0"/>
        <v>TB KHÁ</v>
      </c>
      <c r="K46" s="148"/>
      <c r="M46" s="111"/>
    </row>
    <row r="47" spans="1:13" ht="32.25" customHeight="1">
      <c r="A47" s="124">
        <v>37</v>
      </c>
      <c r="B47" s="125">
        <v>1821244899</v>
      </c>
      <c r="C47" s="372" t="s">
        <v>657</v>
      </c>
      <c r="D47" s="127" t="s">
        <v>146</v>
      </c>
      <c r="E47" s="174" t="s">
        <v>572</v>
      </c>
      <c r="F47" s="369" t="s">
        <v>2688</v>
      </c>
      <c r="G47" s="129">
        <v>88</v>
      </c>
      <c r="H47" s="129">
        <v>82.5</v>
      </c>
      <c r="I47" s="129">
        <f t="shared" si="1"/>
        <v>85.25</v>
      </c>
      <c r="J47" s="51" t="str">
        <f t="shared" si="0"/>
        <v>TỐT</v>
      </c>
      <c r="K47" s="148"/>
      <c r="M47" s="111"/>
    </row>
    <row r="48" spans="1:13" ht="32.25" customHeight="1">
      <c r="A48" s="124">
        <v>38</v>
      </c>
      <c r="B48" s="125">
        <v>1821244903</v>
      </c>
      <c r="C48" s="372" t="s">
        <v>332</v>
      </c>
      <c r="D48" s="127" t="s">
        <v>392</v>
      </c>
      <c r="E48" s="174" t="s">
        <v>533</v>
      </c>
      <c r="F48" s="369" t="s">
        <v>2688</v>
      </c>
      <c r="G48" s="129">
        <v>92</v>
      </c>
      <c r="H48" s="129">
        <v>87.5</v>
      </c>
      <c r="I48" s="129">
        <f t="shared" si="1"/>
        <v>89.75</v>
      </c>
      <c r="J48" s="51" t="str">
        <f t="shared" si="0"/>
        <v>TỐT</v>
      </c>
      <c r="K48" s="148"/>
      <c r="M48" s="111"/>
    </row>
    <row r="49" spans="1:13" ht="32.25" customHeight="1">
      <c r="A49" s="124">
        <v>39</v>
      </c>
      <c r="B49" s="125">
        <v>1821245353</v>
      </c>
      <c r="C49" s="372" t="s">
        <v>658</v>
      </c>
      <c r="D49" s="127" t="s">
        <v>86</v>
      </c>
      <c r="E49" s="174" t="s">
        <v>267</v>
      </c>
      <c r="F49" s="369" t="s">
        <v>2688</v>
      </c>
      <c r="G49" s="129">
        <v>83</v>
      </c>
      <c r="H49" s="129">
        <v>85</v>
      </c>
      <c r="I49" s="129">
        <f t="shared" si="1"/>
        <v>84</v>
      </c>
      <c r="J49" s="51" t="str">
        <f t="shared" si="0"/>
        <v>TỐT</v>
      </c>
      <c r="K49" s="148"/>
      <c r="M49" s="111"/>
    </row>
    <row r="50" spans="1:13" ht="32.25" customHeight="1">
      <c r="A50" s="124">
        <v>40</v>
      </c>
      <c r="B50" s="125">
        <v>1821245355</v>
      </c>
      <c r="C50" s="372" t="s">
        <v>659</v>
      </c>
      <c r="D50" s="127" t="s">
        <v>249</v>
      </c>
      <c r="E50" s="174" t="s">
        <v>544</v>
      </c>
      <c r="F50" s="369" t="s">
        <v>2688</v>
      </c>
      <c r="G50" s="129">
        <v>84</v>
      </c>
      <c r="H50" s="129">
        <v>92.5</v>
      </c>
      <c r="I50" s="129">
        <f t="shared" si="1"/>
        <v>88.25</v>
      </c>
      <c r="J50" s="51" t="str">
        <f t="shared" si="0"/>
        <v>TỐT</v>
      </c>
      <c r="K50" s="148"/>
      <c r="M50" s="111"/>
    </row>
    <row r="51" spans="1:13" ht="32.25" customHeight="1">
      <c r="A51" s="124">
        <v>41</v>
      </c>
      <c r="B51" s="125">
        <v>1821245707</v>
      </c>
      <c r="C51" s="372" t="s">
        <v>660</v>
      </c>
      <c r="D51" s="127" t="s">
        <v>661</v>
      </c>
      <c r="E51" s="174" t="s">
        <v>662</v>
      </c>
      <c r="F51" s="369" t="s">
        <v>2688</v>
      </c>
      <c r="G51" s="129">
        <v>72</v>
      </c>
      <c r="H51" s="129">
        <v>64</v>
      </c>
      <c r="I51" s="129">
        <f t="shared" si="1"/>
        <v>68</v>
      </c>
      <c r="J51" s="51" t="str">
        <f t="shared" si="0"/>
        <v>TB KHÁ</v>
      </c>
      <c r="K51" s="148"/>
      <c r="M51" s="111"/>
    </row>
    <row r="52" spans="1:13" ht="32.25" customHeight="1">
      <c r="A52" s="124">
        <v>42</v>
      </c>
      <c r="B52" s="125">
        <v>1821246227</v>
      </c>
      <c r="C52" s="372" t="s">
        <v>1494</v>
      </c>
      <c r="D52" s="127" t="s">
        <v>53</v>
      </c>
      <c r="E52" s="174" t="s">
        <v>663</v>
      </c>
      <c r="F52" s="369" t="s">
        <v>2688</v>
      </c>
      <c r="G52" s="129">
        <v>86</v>
      </c>
      <c r="H52" s="129">
        <v>85</v>
      </c>
      <c r="I52" s="129">
        <f t="shared" si="1"/>
        <v>85.5</v>
      </c>
      <c r="J52" s="51" t="str">
        <f t="shared" si="0"/>
        <v>TỐT</v>
      </c>
      <c r="K52" s="148"/>
      <c r="M52" s="111"/>
    </row>
    <row r="53" spans="1:13" ht="32.25" customHeight="1">
      <c r="A53" s="130">
        <v>43</v>
      </c>
      <c r="B53" s="131">
        <v>1821246322</v>
      </c>
      <c r="C53" s="373" t="s">
        <v>664</v>
      </c>
      <c r="D53" s="132" t="s">
        <v>107</v>
      </c>
      <c r="E53" s="175" t="s">
        <v>1734</v>
      </c>
      <c r="F53" s="370" t="s">
        <v>2688</v>
      </c>
      <c r="G53" s="133">
        <v>85</v>
      </c>
      <c r="H53" s="133">
        <v>83</v>
      </c>
      <c r="I53" s="133">
        <f t="shared" si="1"/>
        <v>84</v>
      </c>
      <c r="J53" s="58" t="str">
        <f t="shared" si="0"/>
        <v>TỐT</v>
      </c>
      <c r="K53" s="149"/>
      <c r="M53" s="111"/>
    </row>
    <row r="55" spans="1:13" ht="24.75" customHeight="1">
      <c r="A55" s="134"/>
      <c r="B55" s="135"/>
      <c r="C55" s="135"/>
      <c r="D55" s="135"/>
      <c r="E55" s="135"/>
      <c r="F55" s="136"/>
      <c r="G55" s="137"/>
      <c r="H55" s="137"/>
      <c r="I55" s="137"/>
      <c r="J55" s="137"/>
      <c r="K55" s="137"/>
      <c r="L55" s="146"/>
      <c r="M55" s="145"/>
    </row>
    <row r="56" spans="1:11" ht="24.75" customHeight="1">
      <c r="A56" s="134"/>
      <c r="B56" s="134"/>
      <c r="C56" s="137"/>
      <c r="D56" s="137"/>
      <c r="E56" s="137"/>
      <c r="F56" s="137"/>
      <c r="H56" s="336" t="s">
        <v>2448</v>
      </c>
      <c r="I56" s="337"/>
      <c r="J56" s="337"/>
      <c r="K56" s="266"/>
    </row>
    <row r="57" spans="1:13" ht="24.75" customHeight="1">
      <c r="A57" s="134"/>
      <c r="B57" s="134"/>
      <c r="C57" s="137"/>
      <c r="D57" s="137"/>
      <c r="E57" s="137"/>
      <c r="F57" s="137"/>
      <c r="H57" s="165" t="s">
        <v>738</v>
      </c>
      <c r="I57" s="166" t="s">
        <v>739</v>
      </c>
      <c r="J57" s="166" t="s">
        <v>1500</v>
      </c>
      <c r="K57" s="115"/>
      <c r="M57" s="111"/>
    </row>
    <row r="58" spans="1:13" ht="24.75" customHeight="1">
      <c r="A58" s="134"/>
      <c r="B58" s="138" t="s">
        <v>751</v>
      </c>
      <c r="C58" s="137"/>
      <c r="D58" s="137"/>
      <c r="E58" s="137"/>
      <c r="F58" s="137"/>
      <c r="H58" s="165" t="s">
        <v>172</v>
      </c>
      <c r="I58" s="166">
        <f aca="true" t="shared" si="2" ref="I58:I64">COUNTIF($J$11:$J$53,H58)</f>
        <v>3</v>
      </c>
      <c r="J58" s="167">
        <f aca="true" t="shared" si="3" ref="J58:J65">I58/$I$65</f>
        <v>0.06976744186046512</v>
      </c>
      <c r="K58" s="115"/>
      <c r="M58" s="111"/>
    </row>
    <row r="59" spans="1:13" ht="15" customHeight="1">
      <c r="A59" s="134"/>
      <c r="B59" s="134"/>
      <c r="C59" s="137"/>
      <c r="D59" s="137"/>
      <c r="E59" s="137"/>
      <c r="F59" s="137"/>
      <c r="H59" s="165" t="s">
        <v>173</v>
      </c>
      <c r="I59" s="166">
        <f t="shared" si="2"/>
        <v>31</v>
      </c>
      <c r="J59" s="167">
        <f t="shared" si="3"/>
        <v>0.7209302325581395</v>
      </c>
      <c r="K59" s="115"/>
      <c r="M59" s="111"/>
    </row>
    <row r="60" spans="1:13" ht="16.5">
      <c r="A60" s="134"/>
      <c r="B60" s="134"/>
      <c r="C60" s="137"/>
      <c r="D60" s="137"/>
      <c r="E60" s="137"/>
      <c r="F60" s="137"/>
      <c r="H60" s="165" t="s">
        <v>740</v>
      </c>
      <c r="I60" s="166">
        <f t="shared" si="2"/>
        <v>3</v>
      </c>
      <c r="J60" s="167">
        <f t="shared" si="3"/>
        <v>0.06976744186046512</v>
      </c>
      <c r="K60" s="115"/>
      <c r="M60" s="111"/>
    </row>
    <row r="61" spans="1:13" ht="16.5">
      <c r="A61" s="134"/>
      <c r="B61" s="134"/>
      <c r="C61" s="137"/>
      <c r="D61" s="137"/>
      <c r="E61" s="137"/>
      <c r="F61" s="137"/>
      <c r="H61" s="165" t="s">
        <v>741</v>
      </c>
      <c r="I61" s="166">
        <f t="shared" si="2"/>
        <v>3</v>
      </c>
      <c r="J61" s="167">
        <f t="shared" si="3"/>
        <v>0.06976744186046512</v>
      </c>
      <c r="K61" s="115"/>
      <c r="M61" s="111"/>
    </row>
    <row r="62" spans="1:13" ht="21" customHeight="1">
      <c r="A62" s="134"/>
      <c r="B62" s="134"/>
      <c r="C62" s="137"/>
      <c r="D62" s="137"/>
      <c r="E62" s="137"/>
      <c r="F62" s="137"/>
      <c r="H62" s="165" t="s">
        <v>742</v>
      </c>
      <c r="I62" s="166">
        <f t="shared" si="2"/>
        <v>0</v>
      </c>
      <c r="J62" s="167">
        <f t="shared" si="3"/>
        <v>0</v>
      </c>
      <c r="K62" s="115"/>
      <c r="M62" s="111"/>
    </row>
    <row r="63" spans="1:13" ht="15.75" customHeight="1">
      <c r="A63" s="134"/>
      <c r="B63" s="134"/>
      <c r="C63" s="137"/>
      <c r="D63" s="137"/>
      <c r="E63" s="137"/>
      <c r="F63" s="137"/>
      <c r="H63" s="165" t="s">
        <v>1939</v>
      </c>
      <c r="I63" s="166">
        <f t="shared" si="2"/>
        <v>3</v>
      </c>
      <c r="J63" s="167">
        <f t="shared" si="3"/>
        <v>0.06976744186046512</v>
      </c>
      <c r="K63" s="115"/>
      <c r="M63" s="111"/>
    </row>
    <row r="64" spans="1:13" ht="15.75" customHeight="1">
      <c r="A64" s="134"/>
      <c r="B64" s="138" t="s">
        <v>745</v>
      </c>
      <c r="C64" s="137"/>
      <c r="D64" s="137"/>
      <c r="E64" s="137"/>
      <c r="F64" s="137"/>
      <c r="H64" s="165" t="s">
        <v>743</v>
      </c>
      <c r="I64" s="166">
        <f t="shared" si="2"/>
        <v>0</v>
      </c>
      <c r="J64" s="167">
        <f t="shared" si="3"/>
        <v>0</v>
      </c>
      <c r="K64" s="115"/>
      <c r="M64" s="111"/>
    </row>
    <row r="65" spans="1:13" ht="15.75" customHeight="1">
      <c r="A65" s="134"/>
      <c r="B65" s="134"/>
      <c r="C65" s="137"/>
      <c r="D65" s="137"/>
      <c r="E65" s="137"/>
      <c r="F65" s="137"/>
      <c r="H65" s="165" t="s">
        <v>744</v>
      </c>
      <c r="I65" s="166">
        <f>SUM(I58:I64)</f>
        <v>43</v>
      </c>
      <c r="J65" s="167">
        <f t="shared" si="3"/>
        <v>1</v>
      </c>
      <c r="K65" s="115"/>
      <c r="M65" s="111"/>
    </row>
    <row r="66" spans="1:13" ht="15.75" customHeight="1">
      <c r="A66" s="134"/>
      <c r="C66" s="117"/>
      <c r="D66" s="117"/>
      <c r="E66" s="117"/>
      <c r="F66" s="114"/>
      <c r="G66" s="114"/>
      <c r="H66" s="114"/>
      <c r="I66" s="114"/>
      <c r="J66" s="114"/>
      <c r="K66" s="114"/>
      <c r="L66" s="150"/>
      <c r="M66" s="73"/>
    </row>
    <row r="67" spans="6:13" s="139" customFormat="1" ht="21" customHeight="1">
      <c r="F67" s="326" t="str">
        <f ca="1">"Đà Nẵng, ngày"&amp;" "&amp;DAY(TODAY())&amp;" "&amp;"tháng"&amp;" "&amp;MONTH(TODAY())&amp;" "&amp;"năm"&amp;" "&amp;YEAR(TODAY())</f>
        <v>Đà Nẵng, ngày 21 tháng 8 năm 2015</v>
      </c>
      <c r="G67" s="326"/>
      <c r="H67" s="326"/>
      <c r="I67" s="326"/>
      <c r="J67" s="326"/>
      <c r="K67" s="326"/>
      <c r="L67" s="252"/>
      <c r="M67" s="252"/>
    </row>
    <row r="68" spans="1:12" s="142" customFormat="1" ht="21" customHeight="1">
      <c r="A68" s="140" t="s">
        <v>1930</v>
      </c>
      <c r="B68" s="140"/>
      <c r="C68" s="140"/>
      <c r="D68" s="140"/>
      <c r="E68" s="140"/>
      <c r="F68" s="140"/>
      <c r="G68" s="140"/>
      <c r="H68" s="140"/>
      <c r="I68" s="140"/>
      <c r="J68" s="141"/>
      <c r="K68" s="141"/>
      <c r="L68" s="141"/>
    </row>
    <row r="69" ht="16.5">
      <c r="M69" s="111"/>
    </row>
    <row r="70" ht="16.5">
      <c r="M70" s="111"/>
    </row>
    <row r="71" spans="1:13" ht="16.5">
      <c r="A71" s="143"/>
      <c r="B71" s="143"/>
      <c r="C71" s="143"/>
      <c r="K71" s="113"/>
      <c r="L71" s="113"/>
      <c r="M71" s="111"/>
    </row>
    <row r="72" ht="16.5">
      <c r="M72" s="111"/>
    </row>
    <row r="73" spans="1:13" ht="16.5">
      <c r="A73" s="117" t="s">
        <v>1984</v>
      </c>
      <c r="M73" s="111"/>
    </row>
    <row r="74" spans="1:13" ht="16.5">
      <c r="A74" s="117"/>
      <c r="M74" s="111"/>
    </row>
    <row r="75" spans="12:13" ht="16.5">
      <c r="L75" s="113"/>
      <c r="M75" s="111"/>
    </row>
    <row r="76" ht="16.5">
      <c r="M76" s="111"/>
    </row>
    <row r="77" ht="16.5">
      <c r="M77" s="111"/>
    </row>
    <row r="78" spans="1:13" ht="32.25" customHeight="1">
      <c r="A78" s="124">
        <v>13</v>
      </c>
      <c r="B78" s="125">
        <v>1821243646</v>
      </c>
      <c r="C78" s="126" t="s">
        <v>1491</v>
      </c>
      <c r="D78" s="127" t="s">
        <v>56</v>
      </c>
      <c r="E78" s="174" t="s">
        <v>49</v>
      </c>
      <c r="F78" s="128" t="s">
        <v>625</v>
      </c>
      <c r="G78" s="129">
        <v>0</v>
      </c>
      <c r="H78" s="123" t="e">
        <v>#N/A</v>
      </c>
      <c r="I78" s="129"/>
      <c r="J78" s="8" t="str">
        <f>IF(G78&gt;=90,"X SẮC",IF(G78&gt;=80,"TỐT",IF(G78&gt;=70,"KHÁ",IF(G78&gt;=60,"TB KHÁ",IF(G78&gt;=50,"T. BÌNH",IF(G78&gt;=30,"YẾU","KÉM"))))))</f>
        <v>KÉM</v>
      </c>
      <c r="K78" s="148" t="s">
        <v>2365</v>
      </c>
      <c r="L78" s="111" t="s">
        <v>2535</v>
      </c>
      <c r="M78" s="111"/>
    </row>
  </sheetData>
  <sheetProtection/>
  <mergeCells count="16">
    <mergeCell ref="A7:K7"/>
    <mergeCell ref="L7:M7"/>
    <mergeCell ref="A8:K8"/>
    <mergeCell ref="L8:M8"/>
    <mergeCell ref="A9:K9"/>
    <mergeCell ref="L9:M9"/>
    <mergeCell ref="H56:J56"/>
    <mergeCell ref="F67:K67"/>
    <mergeCell ref="L6:N6"/>
    <mergeCell ref="A2:D2"/>
    <mergeCell ref="E2:K2"/>
    <mergeCell ref="A3:D3"/>
    <mergeCell ref="E3:K3"/>
    <mergeCell ref="A5:K5"/>
    <mergeCell ref="A6:K6"/>
    <mergeCell ref="C10:D10"/>
  </mergeCells>
  <conditionalFormatting sqref="G78:I78 G11:I53">
    <cfRule type="cellIs" priority="8" dxfId="0" operator="equal" stopIfTrue="1">
      <formula>0</formula>
    </cfRule>
  </conditionalFormatting>
  <printOptions/>
  <pageMargins left="0.47" right="0.17" top="0.32" bottom="0.23" header="0.28" footer="0.24"/>
  <pageSetup horizontalDpi="600" verticalDpi="600" orientation="portrait" paperSize="9" r:id="rId2"/>
  <rowBreaks count="1" manualBreakCount="1">
    <brk id="76" max="255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95"/>
  <sheetViews>
    <sheetView zoomScalePageLayoutView="0" workbookViewId="0" topLeftCell="A74">
      <selection activeCell="G87" sqref="G87"/>
    </sheetView>
  </sheetViews>
  <sheetFormatPr defaultColWidth="9.140625" defaultRowHeight="12.75"/>
  <cols>
    <col min="1" max="1" width="4.28125" style="1" customWidth="1"/>
    <col min="2" max="2" width="9.8515625" style="1" customWidth="1"/>
    <col min="3" max="3" width="18.140625" style="1" customWidth="1"/>
    <col min="4" max="4" width="7.57421875" style="1" customWidth="1"/>
    <col min="5" max="5" width="9.421875" style="1" customWidth="1"/>
    <col min="6" max="6" width="11.57421875" style="1" customWidth="1"/>
    <col min="7" max="11" width="7.140625" style="1" customWidth="1"/>
    <col min="12" max="12" width="8.28125" style="1" customWidth="1"/>
    <col min="13" max="16384" width="9.140625" style="1" customWidth="1"/>
  </cols>
  <sheetData>
    <row r="1" spans="7:12" ht="9" customHeight="1">
      <c r="G1" s="105"/>
      <c r="H1" s="105"/>
      <c r="I1" s="105"/>
      <c r="J1" s="105"/>
      <c r="K1" s="105"/>
      <c r="L1" s="105"/>
    </row>
    <row r="2" spans="1:12" ht="19.5" customHeight="1">
      <c r="A2" s="322" t="s">
        <v>732</v>
      </c>
      <c r="B2" s="322"/>
      <c r="C2" s="322"/>
      <c r="D2" s="322"/>
      <c r="E2" s="321" t="s">
        <v>733</v>
      </c>
      <c r="F2" s="321"/>
      <c r="G2" s="321"/>
      <c r="H2" s="321"/>
      <c r="I2" s="321"/>
      <c r="J2" s="321"/>
      <c r="K2" s="321"/>
      <c r="L2" s="39"/>
    </row>
    <row r="3" spans="1:12" ht="16.5">
      <c r="A3" s="321" t="s">
        <v>734</v>
      </c>
      <c r="B3" s="321"/>
      <c r="C3" s="321"/>
      <c r="D3" s="321"/>
      <c r="E3" s="321" t="s">
        <v>731</v>
      </c>
      <c r="F3" s="321"/>
      <c r="G3" s="321"/>
      <c r="H3" s="321"/>
      <c r="I3" s="321"/>
      <c r="J3" s="321"/>
      <c r="K3" s="321"/>
      <c r="L3" s="240"/>
    </row>
    <row r="4" spans="7:12" ht="16.5">
      <c r="G4" s="105"/>
      <c r="H4" s="105"/>
      <c r="I4" s="105"/>
      <c r="J4" s="105"/>
      <c r="K4" s="105"/>
      <c r="L4" s="105"/>
    </row>
    <row r="5" spans="1:12" ht="16.5">
      <c r="A5" s="321" t="s">
        <v>750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9"/>
    </row>
    <row r="6" spans="1:19" ht="16.5">
      <c r="A6" s="321" t="s">
        <v>2446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9"/>
      <c r="P6" s="39"/>
      <c r="Q6" s="39"/>
      <c r="R6" s="39"/>
      <c r="S6" s="39"/>
    </row>
    <row r="7" spans="1:12" ht="16.5">
      <c r="A7" s="321" t="s">
        <v>1976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240"/>
    </row>
    <row r="8" spans="1:12" ht="17.25" customHeight="1">
      <c r="A8" s="321" t="s">
        <v>1977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240"/>
    </row>
    <row r="9" spans="1:12" s="2" customFormat="1" ht="17.25" customHeight="1">
      <c r="A9" s="321" t="s">
        <v>749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240"/>
    </row>
    <row r="10" spans="1:11" s="3" customFormat="1" ht="50.25" customHeight="1">
      <c r="A10" s="102" t="s">
        <v>729</v>
      </c>
      <c r="B10" s="102" t="s">
        <v>736</v>
      </c>
      <c r="C10" s="320" t="s">
        <v>735</v>
      </c>
      <c r="D10" s="320"/>
      <c r="E10" s="103" t="s">
        <v>748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2449</v>
      </c>
      <c r="K10" s="103" t="s">
        <v>737</v>
      </c>
    </row>
    <row r="11" spans="1:12" ht="27.75" customHeight="1">
      <c r="A11" s="28">
        <v>1</v>
      </c>
      <c r="B11" s="78">
        <v>1820253674</v>
      </c>
      <c r="C11" s="353" t="s">
        <v>546</v>
      </c>
      <c r="D11" s="79" t="s">
        <v>80</v>
      </c>
      <c r="E11" s="46">
        <v>34675</v>
      </c>
      <c r="F11" s="80" t="s">
        <v>2689</v>
      </c>
      <c r="G11" s="48">
        <v>90</v>
      </c>
      <c r="H11" s="48">
        <v>88</v>
      </c>
      <c r="I11" s="48">
        <f>(G11+H11)/2</f>
        <v>89</v>
      </c>
      <c r="J11" s="42" t="str">
        <f aca="true" t="shared" si="0" ref="J11:J68">IF(I11&gt;=90,"X SẮC",IF(I11&gt;=80,"TỐT",IF(I11&gt;=70,"KHÁ",IF(I11&gt;=60,"TB KHÁ",IF(I11&gt;=50,"T. BÌNH",IF(I11&gt;=30,"YẾU","KÉM"))))))</f>
        <v>TỐT</v>
      </c>
      <c r="K11" s="375"/>
      <c r="L11" s="26"/>
    </row>
    <row r="12" spans="1:12" ht="27.75" customHeight="1">
      <c r="A12" s="30">
        <v>2</v>
      </c>
      <c r="B12" s="81">
        <v>1820253680</v>
      </c>
      <c r="C12" s="351" t="s">
        <v>547</v>
      </c>
      <c r="D12" s="82" t="s">
        <v>494</v>
      </c>
      <c r="E12" s="55" t="s">
        <v>471</v>
      </c>
      <c r="F12" s="83" t="s">
        <v>2689</v>
      </c>
      <c r="G12" s="57">
        <v>85</v>
      </c>
      <c r="H12" s="57">
        <v>88</v>
      </c>
      <c r="I12" s="57">
        <f aca="true" t="shared" si="1" ref="I12:I68">(G12+H12)/2</f>
        <v>86.5</v>
      </c>
      <c r="J12" s="51" t="str">
        <f t="shared" si="0"/>
        <v>TỐT</v>
      </c>
      <c r="K12" s="376"/>
      <c r="L12" s="26"/>
    </row>
    <row r="13" spans="1:12" ht="27.75" customHeight="1">
      <c r="A13" s="30">
        <v>3</v>
      </c>
      <c r="B13" s="81">
        <v>1820253681</v>
      </c>
      <c r="C13" s="351" t="s">
        <v>272</v>
      </c>
      <c r="D13" s="82" t="s">
        <v>548</v>
      </c>
      <c r="E13" s="55" t="s">
        <v>549</v>
      </c>
      <c r="F13" s="83" t="s">
        <v>2689</v>
      </c>
      <c r="G13" s="57">
        <v>88</v>
      </c>
      <c r="H13" s="57">
        <v>80</v>
      </c>
      <c r="I13" s="57">
        <f t="shared" si="1"/>
        <v>84</v>
      </c>
      <c r="J13" s="51" t="str">
        <f t="shared" si="0"/>
        <v>TỐT</v>
      </c>
      <c r="K13" s="376"/>
      <c r="L13" s="26"/>
    </row>
    <row r="14" spans="1:12" ht="27.75" customHeight="1">
      <c r="A14" s="30">
        <v>4</v>
      </c>
      <c r="B14" s="81">
        <v>1820253682</v>
      </c>
      <c r="C14" s="351" t="s">
        <v>550</v>
      </c>
      <c r="D14" s="82" t="s">
        <v>513</v>
      </c>
      <c r="E14" s="55" t="s">
        <v>551</v>
      </c>
      <c r="F14" s="83" t="s">
        <v>2689</v>
      </c>
      <c r="G14" s="57">
        <v>82</v>
      </c>
      <c r="H14" s="57">
        <v>80</v>
      </c>
      <c r="I14" s="57">
        <f t="shared" si="1"/>
        <v>81</v>
      </c>
      <c r="J14" s="51" t="str">
        <f t="shared" si="0"/>
        <v>TỐT</v>
      </c>
      <c r="K14" s="376"/>
      <c r="L14" s="26"/>
    </row>
    <row r="15" spans="1:12" ht="27.75" customHeight="1">
      <c r="A15" s="30">
        <v>5</v>
      </c>
      <c r="B15" s="81">
        <v>1820253683</v>
      </c>
      <c r="C15" s="351" t="s">
        <v>552</v>
      </c>
      <c r="D15" s="82" t="s">
        <v>504</v>
      </c>
      <c r="E15" s="55" t="s">
        <v>59</v>
      </c>
      <c r="F15" s="83" t="s">
        <v>2689</v>
      </c>
      <c r="G15" s="57">
        <v>100</v>
      </c>
      <c r="H15" s="57">
        <v>100</v>
      </c>
      <c r="I15" s="57">
        <f t="shared" si="1"/>
        <v>100</v>
      </c>
      <c r="J15" s="51" t="str">
        <f t="shared" si="0"/>
        <v>X SẮC</v>
      </c>
      <c r="K15" s="376"/>
      <c r="L15" s="26"/>
    </row>
    <row r="16" spans="1:12" ht="27.75" customHeight="1">
      <c r="A16" s="30">
        <v>6</v>
      </c>
      <c r="B16" s="81">
        <v>1820253684</v>
      </c>
      <c r="C16" s="351" t="s">
        <v>553</v>
      </c>
      <c r="D16" s="82" t="s">
        <v>530</v>
      </c>
      <c r="E16" s="55" t="s">
        <v>323</v>
      </c>
      <c r="F16" s="83" t="s">
        <v>2689</v>
      </c>
      <c r="G16" s="57">
        <v>90</v>
      </c>
      <c r="H16" s="57">
        <v>85</v>
      </c>
      <c r="I16" s="57">
        <f t="shared" si="1"/>
        <v>87.5</v>
      </c>
      <c r="J16" s="51" t="str">
        <f t="shared" si="0"/>
        <v>TỐT</v>
      </c>
      <c r="K16" s="376"/>
      <c r="L16" s="26"/>
    </row>
    <row r="17" spans="1:12" ht="27.75" customHeight="1">
      <c r="A17" s="30">
        <v>7</v>
      </c>
      <c r="B17" s="81">
        <v>1820253685</v>
      </c>
      <c r="C17" s="351" t="s">
        <v>554</v>
      </c>
      <c r="D17" s="82" t="s">
        <v>493</v>
      </c>
      <c r="E17" s="55" t="s">
        <v>496</v>
      </c>
      <c r="F17" s="83" t="s">
        <v>2689</v>
      </c>
      <c r="G17" s="57">
        <v>85</v>
      </c>
      <c r="H17" s="57">
        <v>80</v>
      </c>
      <c r="I17" s="57">
        <f t="shared" si="1"/>
        <v>82.5</v>
      </c>
      <c r="J17" s="51" t="str">
        <f t="shared" si="0"/>
        <v>TỐT</v>
      </c>
      <c r="K17" s="376"/>
      <c r="L17" s="26"/>
    </row>
    <row r="18" spans="1:12" ht="27.75" customHeight="1">
      <c r="A18" s="30">
        <v>8</v>
      </c>
      <c r="B18" s="81">
        <v>1820253686</v>
      </c>
      <c r="C18" s="351" t="s">
        <v>555</v>
      </c>
      <c r="D18" s="82" t="s">
        <v>190</v>
      </c>
      <c r="E18" s="55" t="s">
        <v>522</v>
      </c>
      <c r="F18" s="83" t="s">
        <v>2689</v>
      </c>
      <c r="G18" s="57">
        <v>95</v>
      </c>
      <c r="H18" s="57">
        <v>85</v>
      </c>
      <c r="I18" s="57">
        <f t="shared" si="1"/>
        <v>90</v>
      </c>
      <c r="J18" s="51" t="str">
        <f t="shared" si="0"/>
        <v>X SẮC</v>
      </c>
      <c r="K18" s="376"/>
      <c r="L18" s="26"/>
    </row>
    <row r="19" spans="1:12" ht="27.75" customHeight="1">
      <c r="A19" s="30">
        <v>9</v>
      </c>
      <c r="B19" s="81">
        <v>1820253687</v>
      </c>
      <c r="C19" s="351" t="s">
        <v>556</v>
      </c>
      <c r="D19" s="82" t="s">
        <v>536</v>
      </c>
      <c r="E19" s="55" t="s">
        <v>517</v>
      </c>
      <c r="F19" s="83" t="s">
        <v>2689</v>
      </c>
      <c r="G19" s="57">
        <v>83</v>
      </c>
      <c r="H19" s="57">
        <v>80</v>
      </c>
      <c r="I19" s="57">
        <f t="shared" si="1"/>
        <v>81.5</v>
      </c>
      <c r="J19" s="51" t="str">
        <f t="shared" si="0"/>
        <v>TỐT</v>
      </c>
      <c r="K19" s="376"/>
      <c r="L19" s="26"/>
    </row>
    <row r="20" spans="1:12" ht="27.75" customHeight="1">
      <c r="A20" s="30">
        <v>10</v>
      </c>
      <c r="B20" s="81">
        <v>1820253898</v>
      </c>
      <c r="C20" s="351" t="s">
        <v>341</v>
      </c>
      <c r="D20" s="82" t="s">
        <v>507</v>
      </c>
      <c r="E20" s="55" t="s">
        <v>509</v>
      </c>
      <c r="F20" s="83" t="s">
        <v>2689</v>
      </c>
      <c r="G20" s="57">
        <v>90</v>
      </c>
      <c r="H20" s="57">
        <v>85</v>
      </c>
      <c r="I20" s="57">
        <f t="shared" si="1"/>
        <v>87.5</v>
      </c>
      <c r="J20" s="51" t="str">
        <f t="shared" si="0"/>
        <v>TỐT</v>
      </c>
      <c r="K20" s="376"/>
      <c r="L20" s="26"/>
    </row>
    <row r="21" spans="1:12" ht="27.75" customHeight="1">
      <c r="A21" s="30">
        <v>11</v>
      </c>
      <c r="B21" s="81">
        <v>1820253900</v>
      </c>
      <c r="C21" s="351" t="s">
        <v>557</v>
      </c>
      <c r="D21" s="82" t="s">
        <v>115</v>
      </c>
      <c r="E21" s="55" t="s">
        <v>343</v>
      </c>
      <c r="F21" s="83" t="s">
        <v>2689</v>
      </c>
      <c r="G21" s="57">
        <v>85</v>
      </c>
      <c r="H21" s="57">
        <v>85</v>
      </c>
      <c r="I21" s="57">
        <f t="shared" si="1"/>
        <v>85</v>
      </c>
      <c r="J21" s="51" t="str">
        <f t="shared" si="0"/>
        <v>TỐT</v>
      </c>
      <c r="K21" s="376"/>
      <c r="L21" s="26"/>
    </row>
    <row r="22" spans="1:12" ht="27.75" customHeight="1">
      <c r="A22" s="30">
        <v>12</v>
      </c>
      <c r="B22" s="81">
        <v>1820253901</v>
      </c>
      <c r="C22" s="351" t="s">
        <v>558</v>
      </c>
      <c r="D22" s="82" t="s">
        <v>277</v>
      </c>
      <c r="E22" s="55" t="s">
        <v>559</v>
      </c>
      <c r="F22" s="83" t="s">
        <v>2689</v>
      </c>
      <c r="G22" s="57">
        <v>90</v>
      </c>
      <c r="H22" s="57">
        <v>83</v>
      </c>
      <c r="I22" s="57">
        <f t="shared" si="1"/>
        <v>86.5</v>
      </c>
      <c r="J22" s="51" t="str">
        <f t="shared" si="0"/>
        <v>TỐT</v>
      </c>
      <c r="K22" s="376"/>
      <c r="L22" s="26"/>
    </row>
    <row r="23" spans="1:12" ht="27.75" customHeight="1">
      <c r="A23" s="30">
        <v>13</v>
      </c>
      <c r="B23" s="81">
        <v>1820253902</v>
      </c>
      <c r="C23" s="351" t="s">
        <v>501</v>
      </c>
      <c r="D23" s="82" t="s">
        <v>521</v>
      </c>
      <c r="E23" s="55" t="s">
        <v>551</v>
      </c>
      <c r="F23" s="83" t="s">
        <v>2689</v>
      </c>
      <c r="G23" s="57">
        <v>90</v>
      </c>
      <c r="H23" s="57">
        <v>83</v>
      </c>
      <c r="I23" s="57">
        <f t="shared" si="1"/>
        <v>86.5</v>
      </c>
      <c r="J23" s="51" t="str">
        <f t="shared" si="0"/>
        <v>TỐT</v>
      </c>
      <c r="K23" s="376"/>
      <c r="L23" s="26"/>
    </row>
    <row r="24" spans="1:12" ht="27.75" customHeight="1">
      <c r="A24" s="30">
        <v>14</v>
      </c>
      <c r="B24" s="81">
        <v>1820253903</v>
      </c>
      <c r="C24" s="351" t="s">
        <v>560</v>
      </c>
      <c r="D24" s="82" t="s">
        <v>513</v>
      </c>
      <c r="E24" s="55" t="s">
        <v>1803</v>
      </c>
      <c r="F24" s="83" t="s">
        <v>2689</v>
      </c>
      <c r="G24" s="57">
        <v>90</v>
      </c>
      <c r="H24" s="57">
        <v>85</v>
      </c>
      <c r="I24" s="57">
        <f t="shared" si="1"/>
        <v>87.5</v>
      </c>
      <c r="J24" s="51" t="str">
        <f t="shared" si="0"/>
        <v>TỐT</v>
      </c>
      <c r="K24" s="376"/>
      <c r="L24" s="26"/>
    </row>
    <row r="25" spans="1:12" ht="27.75" customHeight="1">
      <c r="A25" s="30">
        <v>15</v>
      </c>
      <c r="B25" s="81">
        <v>1820254341</v>
      </c>
      <c r="C25" s="351" t="s">
        <v>561</v>
      </c>
      <c r="D25" s="82" t="s">
        <v>249</v>
      </c>
      <c r="E25" s="55" t="s">
        <v>485</v>
      </c>
      <c r="F25" s="83" t="s">
        <v>2689</v>
      </c>
      <c r="G25" s="57">
        <v>93</v>
      </c>
      <c r="H25" s="57">
        <v>83</v>
      </c>
      <c r="I25" s="57">
        <f t="shared" si="1"/>
        <v>88</v>
      </c>
      <c r="J25" s="51" t="str">
        <f t="shared" si="0"/>
        <v>TỐT</v>
      </c>
      <c r="K25" s="376"/>
      <c r="L25" s="26"/>
    </row>
    <row r="26" spans="1:12" ht="27.75" customHeight="1">
      <c r="A26" s="30">
        <v>16</v>
      </c>
      <c r="B26" s="81">
        <v>1820254349</v>
      </c>
      <c r="C26" s="351" t="s">
        <v>562</v>
      </c>
      <c r="D26" s="82" t="s">
        <v>80</v>
      </c>
      <c r="E26" s="55" t="s">
        <v>37</v>
      </c>
      <c r="F26" s="83" t="s">
        <v>2689</v>
      </c>
      <c r="G26" s="57">
        <v>90</v>
      </c>
      <c r="H26" s="57">
        <v>82</v>
      </c>
      <c r="I26" s="57">
        <f t="shared" si="1"/>
        <v>86</v>
      </c>
      <c r="J26" s="51" t="str">
        <f t="shared" si="0"/>
        <v>TỐT</v>
      </c>
      <c r="K26" s="376"/>
      <c r="L26" s="26"/>
    </row>
    <row r="27" spans="1:12" ht="27.75" customHeight="1">
      <c r="A27" s="30">
        <v>17</v>
      </c>
      <c r="B27" s="81">
        <v>1820254351</v>
      </c>
      <c r="C27" s="351" t="s">
        <v>82</v>
      </c>
      <c r="D27" s="82" t="s">
        <v>506</v>
      </c>
      <c r="E27" s="55" t="s">
        <v>529</v>
      </c>
      <c r="F27" s="83" t="s">
        <v>2689</v>
      </c>
      <c r="G27" s="57">
        <v>82</v>
      </c>
      <c r="H27" s="57">
        <v>0</v>
      </c>
      <c r="I27" s="57">
        <f t="shared" si="1"/>
        <v>41</v>
      </c>
      <c r="J27" s="51" t="str">
        <f t="shared" si="0"/>
        <v>YẾU</v>
      </c>
      <c r="K27" s="376" t="s">
        <v>2462</v>
      </c>
      <c r="L27" s="26"/>
    </row>
    <row r="28" spans="1:12" ht="27.75" customHeight="1">
      <c r="A28" s="30">
        <v>18</v>
      </c>
      <c r="B28" s="81">
        <v>1820254352</v>
      </c>
      <c r="C28" s="351" t="s">
        <v>563</v>
      </c>
      <c r="D28" s="82" t="s">
        <v>53</v>
      </c>
      <c r="E28" s="55" t="s">
        <v>263</v>
      </c>
      <c r="F28" s="83" t="s">
        <v>2689</v>
      </c>
      <c r="G28" s="57">
        <v>90</v>
      </c>
      <c r="H28" s="57">
        <v>88</v>
      </c>
      <c r="I28" s="57">
        <f t="shared" si="1"/>
        <v>89</v>
      </c>
      <c r="J28" s="51" t="str">
        <f t="shared" si="0"/>
        <v>TỐT</v>
      </c>
      <c r="K28" s="376"/>
      <c r="L28" s="26"/>
    </row>
    <row r="29" spans="1:12" ht="27.75" customHeight="1">
      <c r="A29" s="30">
        <v>19</v>
      </c>
      <c r="B29" s="81">
        <v>1820254354</v>
      </c>
      <c r="C29" s="351" t="s">
        <v>564</v>
      </c>
      <c r="D29" s="82" t="s">
        <v>80</v>
      </c>
      <c r="E29" s="55" t="s">
        <v>565</v>
      </c>
      <c r="F29" s="83" t="s">
        <v>2689</v>
      </c>
      <c r="G29" s="57">
        <v>98</v>
      </c>
      <c r="H29" s="57">
        <v>90</v>
      </c>
      <c r="I29" s="57">
        <f t="shared" si="1"/>
        <v>94</v>
      </c>
      <c r="J29" s="51" t="str">
        <f t="shared" si="0"/>
        <v>X SẮC</v>
      </c>
      <c r="K29" s="376"/>
      <c r="L29" s="26"/>
    </row>
    <row r="30" spans="1:12" ht="27.75" customHeight="1">
      <c r="A30" s="30">
        <v>20</v>
      </c>
      <c r="B30" s="81">
        <v>1820254355</v>
      </c>
      <c r="C30" s="351" t="s">
        <v>512</v>
      </c>
      <c r="D30" s="82" t="s">
        <v>135</v>
      </c>
      <c r="E30" s="55" t="s">
        <v>566</v>
      </c>
      <c r="F30" s="83" t="s">
        <v>2689</v>
      </c>
      <c r="G30" s="57">
        <v>85</v>
      </c>
      <c r="H30" s="57">
        <v>85</v>
      </c>
      <c r="I30" s="57">
        <f t="shared" si="1"/>
        <v>85</v>
      </c>
      <c r="J30" s="51" t="str">
        <f t="shared" si="0"/>
        <v>TỐT</v>
      </c>
      <c r="K30" s="376"/>
      <c r="L30" s="26"/>
    </row>
    <row r="31" spans="1:12" ht="27.75" customHeight="1">
      <c r="A31" s="30">
        <v>21</v>
      </c>
      <c r="B31" s="81">
        <v>1820254357</v>
      </c>
      <c r="C31" s="351" t="s">
        <v>567</v>
      </c>
      <c r="D31" s="82" t="s">
        <v>249</v>
      </c>
      <c r="E31" s="55" t="s">
        <v>523</v>
      </c>
      <c r="F31" s="83" t="s">
        <v>2689</v>
      </c>
      <c r="G31" s="57">
        <v>85</v>
      </c>
      <c r="H31" s="57">
        <v>80</v>
      </c>
      <c r="I31" s="57">
        <f t="shared" si="1"/>
        <v>82.5</v>
      </c>
      <c r="J31" s="51" t="str">
        <f t="shared" si="0"/>
        <v>TỐT</v>
      </c>
      <c r="K31" s="376"/>
      <c r="L31" s="26"/>
    </row>
    <row r="32" spans="1:12" ht="27.75" customHeight="1">
      <c r="A32" s="30">
        <v>22</v>
      </c>
      <c r="B32" s="81">
        <v>1820254358</v>
      </c>
      <c r="C32" s="351" t="s">
        <v>568</v>
      </c>
      <c r="D32" s="82" t="s">
        <v>345</v>
      </c>
      <c r="E32" s="55" t="s">
        <v>569</v>
      </c>
      <c r="F32" s="83" t="s">
        <v>2689</v>
      </c>
      <c r="G32" s="57">
        <v>85</v>
      </c>
      <c r="H32" s="57">
        <v>85</v>
      </c>
      <c r="I32" s="57">
        <f t="shared" si="1"/>
        <v>85</v>
      </c>
      <c r="J32" s="51" t="str">
        <f t="shared" si="0"/>
        <v>TỐT</v>
      </c>
      <c r="K32" s="376"/>
      <c r="L32" s="26"/>
    </row>
    <row r="33" spans="1:12" ht="27.75" customHeight="1">
      <c r="A33" s="30">
        <v>23</v>
      </c>
      <c r="B33" s="81">
        <v>1820254360</v>
      </c>
      <c r="C33" s="351" t="s">
        <v>570</v>
      </c>
      <c r="D33" s="82" t="s">
        <v>730</v>
      </c>
      <c r="E33" s="55" t="s">
        <v>1745</v>
      </c>
      <c r="F33" s="83" t="s">
        <v>2689</v>
      </c>
      <c r="G33" s="57">
        <v>85</v>
      </c>
      <c r="H33" s="57">
        <v>80</v>
      </c>
      <c r="I33" s="57">
        <f t="shared" si="1"/>
        <v>82.5</v>
      </c>
      <c r="J33" s="51" t="str">
        <f t="shared" si="0"/>
        <v>TỐT</v>
      </c>
      <c r="K33" s="376"/>
      <c r="L33" s="26"/>
    </row>
    <row r="34" spans="1:12" ht="27.75" customHeight="1">
      <c r="A34" s="30">
        <v>24</v>
      </c>
      <c r="B34" s="81">
        <v>1820254361</v>
      </c>
      <c r="C34" s="351" t="s">
        <v>571</v>
      </c>
      <c r="D34" s="82" t="s">
        <v>52</v>
      </c>
      <c r="E34" s="55" t="s">
        <v>256</v>
      </c>
      <c r="F34" s="83" t="s">
        <v>2689</v>
      </c>
      <c r="G34" s="57">
        <v>82</v>
      </c>
      <c r="H34" s="57">
        <v>82</v>
      </c>
      <c r="I34" s="57">
        <f t="shared" si="1"/>
        <v>82</v>
      </c>
      <c r="J34" s="51" t="str">
        <f t="shared" si="0"/>
        <v>TỐT</v>
      </c>
      <c r="K34" s="376"/>
      <c r="L34" s="26"/>
    </row>
    <row r="35" spans="1:12" ht="27.75" customHeight="1">
      <c r="A35" s="30">
        <v>25</v>
      </c>
      <c r="B35" s="81">
        <v>1820254362</v>
      </c>
      <c r="C35" s="351" t="s">
        <v>483</v>
      </c>
      <c r="D35" s="82" t="s">
        <v>240</v>
      </c>
      <c r="E35" s="55" t="s">
        <v>232</v>
      </c>
      <c r="F35" s="83" t="s">
        <v>2689</v>
      </c>
      <c r="G35" s="57">
        <v>90</v>
      </c>
      <c r="H35" s="57">
        <v>0</v>
      </c>
      <c r="I35" s="57">
        <f t="shared" si="1"/>
        <v>45</v>
      </c>
      <c r="J35" s="51" t="str">
        <f t="shared" si="0"/>
        <v>YẾU</v>
      </c>
      <c r="K35" s="376" t="s">
        <v>2462</v>
      </c>
      <c r="L35" s="26"/>
    </row>
    <row r="36" spans="1:12" ht="27.75" customHeight="1">
      <c r="A36" s="30">
        <v>26</v>
      </c>
      <c r="B36" s="81">
        <v>1820254921</v>
      </c>
      <c r="C36" s="351" t="s">
        <v>510</v>
      </c>
      <c r="D36" s="82" t="s">
        <v>486</v>
      </c>
      <c r="E36" s="55" t="s">
        <v>572</v>
      </c>
      <c r="F36" s="83" t="s">
        <v>2689</v>
      </c>
      <c r="G36" s="57">
        <v>90</v>
      </c>
      <c r="H36" s="57">
        <v>80</v>
      </c>
      <c r="I36" s="57">
        <f t="shared" si="1"/>
        <v>85</v>
      </c>
      <c r="J36" s="51" t="str">
        <f t="shared" si="0"/>
        <v>TỐT</v>
      </c>
      <c r="K36" s="376"/>
      <c r="L36" s="26"/>
    </row>
    <row r="37" spans="1:12" ht="27.75" customHeight="1">
      <c r="A37" s="30">
        <v>27</v>
      </c>
      <c r="B37" s="81">
        <v>1821254353</v>
      </c>
      <c r="C37" s="351" t="s">
        <v>573</v>
      </c>
      <c r="D37" s="82" t="s">
        <v>46</v>
      </c>
      <c r="E37" s="55" t="s">
        <v>526</v>
      </c>
      <c r="F37" s="83" t="s">
        <v>2689</v>
      </c>
      <c r="G37" s="57">
        <v>87</v>
      </c>
      <c r="H37" s="57">
        <v>80</v>
      </c>
      <c r="I37" s="57">
        <f t="shared" si="1"/>
        <v>83.5</v>
      </c>
      <c r="J37" s="51" t="str">
        <f t="shared" si="0"/>
        <v>TỐT</v>
      </c>
      <c r="K37" s="376"/>
      <c r="L37" s="26"/>
    </row>
    <row r="38" spans="1:12" ht="27.75" customHeight="1">
      <c r="A38" s="30">
        <v>28</v>
      </c>
      <c r="B38" s="81">
        <v>1821254922</v>
      </c>
      <c r="C38" s="351" t="s">
        <v>574</v>
      </c>
      <c r="D38" s="82" t="s">
        <v>311</v>
      </c>
      <c r="E38" s="55" t="s">
        <v>575</v>
      </c>
      <c r="F38" s="83" t="s">
        <v>2689</v>
      </c>
      <c r="G38" s="57">
        <v>93</v>
      </c>
      <c r="H38" s="57">
        <v>80</v>
      </c>
      <c r="I38" s="57">
        <f t="shared" si="1"/>
        <v>86.5</v>
      </c>
      <c r="J38" s="51" t="str">
        <f t="shared" si="0"/>
        <v>TỐT</v>
      </c>
      <c r="K38" s="376"/>
      <c r="L38" s="26"/>
    </row>
    <row r="39" spans="1:12" ht="27.75" customHeight="1">
      <c r="A39" s="30">
        <v>29</v>
      </c>
      <c r="B39" s="81">
        <v>1821254925</v>
      </c>
      <c r="C39" s="351" t="s">
        <v>577</v>
      </c>
      <c r="D39" s="82" t="s">
        <v>179</v>
      </c>
      <c r="E39" s="55" t="s">
        <v>578</v>
      </c>
      <c r="F39" s="83" t="s">
        <v>2689</v>
      </c>
      <c r="G39" s="57">
        <v>95</v>
      </c>
      <c r="H39" s="57">
        <v>98</v>
      </c>
      <c r="I39" s="57">
        <f t="shared" si="1"/>
        <v>96.5</v>
      </c>
      <c r="J39" s="51" t="str">
        <f t="shared" si="0"/>
        <v>X SẮC</v>
      </c>
      <c r="K39" s="376"/>
      <c r="L39" s="214"/>
    </row>
    <row r="40" spans="1:12" ht="27.75" customHeight="1">
      <c r="A40" s="30">
        <v>30</v>
      </c>
      <c r="B40" s="81">
        <v>1821254926</v>
      </c>
      <c r="C40" s="351" t="s">
        <v>579</v>
      </c>
      <c r="D40" s="82" t="s">
        <v>48</v>
      </c>
      <c r="E40" s="55" t="s">
        <v>538</v>
      </c>
      <c r="F40" s="83" t="s">
        <v>2689</v>
      </c>
      <c r="G40" s="57">
        <v>85</v>
      </c>
      <c r="H40" s="57">
        <v>75</v>
      </c>
      <c r="I40" s="57">
        <f t="shared" si="1"/>
        <v>80</v>
      </c>
      <c r="J40" s="51" t="str">
        <f t="shared" si="0"/>
        <v>TỐT</v>
      </c>
      <c r="K40" s="376"/>
      <c r="L40" s="214"/>
    </row>
    <row r="41" spans="1:12" ht="27.75" customHeight="1">
      <c r="A41" s="30">
        <v>31</v>
      </c>
      <c r="B41" s="81">
        <v>1821255382</v>
      </c>
      <c r="C41" s="351" t="s">
        <v>580</v>
      </c>
      <c r="D41" s="82" t="s">
        <v>33</v>
      </c>
      <c r="E41" s="55" t="s">
        <v>91</v>
      </c>
      <c r="F41" s="83" t="s">
        <v>2689</v>
      </c>
      <c r="G41" s="57">
        <v>90</v>
      </c>
      <c r="H41" s="57">
        <v>82</v>
      </c>
      <c r="I41" s="57">
        <f t="shared" si="1"/>
        <v>86</v>
      </c>
      <c r="J41" s="51" t="str">
        <f t="shared" si="0"/>
        <v>TỐT</v>
      </c>
      <c r="K41" s="376"/>
      <c r="L41" s="214"/>
    </row>
    <row r="42" spans="1:12" ht="27.75" customHeight="1">
      <c r="A42" s="30">
        <v>32</v>
      </c>
      <c r="B42" s="81">
        <v>1821255387</v>
      </c>
      <c r="C42" s="351" t="s">
        <v>581</v>
      </c>
      <c r="D42" s="82" t="s">
        <v>582</v>
      </c>
      <c r="E42" s="55" t="s">
        <v>68</v>
      </c>
      <c r="F42" s="83" t="s">
        <v>2689</v>
      </c>
      <c r="G42" s="57">
        <v>82</v>
      </c>
      <c r="H42" s="57">
        <v>80</v>
      </c>
      <c r="I42" s="57">
        <f t="shared" si="1"/>
        <v>81</v>
      </c>
      <c r="J42" s="51" t="str">
        <f t="shared" si="0"/>
        <v>TỐT</v>
      </c>
      <c r="K42" s="376"/>
      <c r="L42" s="214"/>
    </row>
    <row r="43" spans="1:12" ht="27.75" customHeight="1">
      <c r="A43" s="30">
        <v>33</v>
      </c>
      <c r="B43" s="81">
        <v>1821255391</v>
      </c>
      <c r="C43" s="351" t="s">
        <v>583</v>
      </c>
      <c r="D43" s="82" t="s">
        <v>92</v>
      </c>
      <c r="E43" s="55" t="s">
        <v>584</v>
      </c>
      <c r="F43" s="83" t="s">
        <v>2689</v>
      </c>
      <c r="G43" s="57">
        <v>93</v>
      </c>
      <c r="H43" s="57">
        <v>93</v>
      </c>
      <c r="I43" s="57">
        <f t="shared" si="1"/>
        <v>93</v>
      </c>
      <c r="J43" s="51" t="str">
        <f t="shared" si="0"/>
        <v>X SẮC</v>
      </c>
      <c r="K43" s="376"/>
      <c r="L43" s="214"/>
    </row>
    <row r="44" spans="1:12" ht="27.75" customHeight="1">
      <c r="A44" s="30">
        <v>34</v>
      </c>
      <c r="B44" s="84">
        <v>172146434</v>
      </c>
      <c r="C44" s="374" t="s">
        <v>1926</v>
      </c>
      <c r="D44" s="85" t="s">
        <v>1626</v>
      </c>
      <c r="E44" s="55" t="s">
        <v>1754</v>
      </c>
      <c r="F44" s="83" t="s">
        <v>2689</v>
      </c>
      <c r="G44" s="57">
        <v>75</v>
      </c>
      <c r="H44" s="57">
        <v>75</v>
      </c>
      <c r="I44" s="57">
        <f t="shared" si="1"/>
        <v>75</v>
      </c>
      <c r="J44" s="51" t="str">
        <f t="shared" si="0"/>
        <v>KHÁ</v>
      </c>
      <c r="K44" s="361"/>
      <c r="L44" s="25"/>
    </row>
    <row r="45" spans="1:12" ht="27.75" customHeight="1">
      <c r="A45" s="30">
        <v>35</v>
      </c>
      <c r="B45" s="81">
        <v>1820255357</v>
      </c>
      <c r="C45" s="351" t="s">
        <v>587</v>
      </c>
      <c r="D45" s="82" t="s">
        <v>249</v>
      </c>
      <c r="E45" s="55" t="s">
        <v>443</v>
      </c>
      <c r="F45" s="83" t="s">
        <v>2690</v>
      </c>
      <c r="G45" s="57">
        <v>89</v>
      </c>
      <c r="H45" s="57">
        <v>90</v>
      </c>
      <c r="I45" s="57">
        <f t="shared" si="1"/>
        <v>89.5</v>
      </c>
      <c r="J45" s="51" t="str">
        <f t="shared" si="0"/>
        <v>TỐT</v>
      </c>
      <c r="K45" s="377"/>
      <c r="L45" s="25"/>
    </row>
    <row r="46" spans="1:12" ht="27.75" customHeight="1">
      <c r="A46" s="30">
        <v>36</v>
      </c>
      <c r="B46" s="100">
        <v>1820255384</v>
      </c>
      <c r="C46" s="351" t="s">
        <v>588</v>
      </c>
      <c r="D46" s="82" t="s">
        <v>589</v>
      </c>
      <c r="E46" s="55" t="s">
        <v>514</v>
      </c>
      <c r="F46" s="93" t="s">
        <v>2690</v>
      </c>
      <c r="G46" s="57">
        <v>96</v>
      </c>
      <c r="H46" s="57">
        <v>95</v>
      </c>
      <c r="I46" s="57">
        <f t="shared" si="1"/>
        <v>95.5</v>
      </c>
      <c r="J46" s="51" t="str">
        <f t="shared" si="0"/>
        <v>X SẮC</v>
      </c>
      <c r="K46" s="377"/>
      <c r="L46" s="25"/>
    </row>
    <row r="47" spans="1:12" ht="27.75" customHeight="1">
      <c r="A47" s="30">
        <v>37</v>
      </c>
      <c r="B47" s="100">
        <v>1820255385</v>
      </c>
      <c r="C47" s="351" t="s">
        <v>590</v>
      </c>
      <c r="D47" s="82" t="s">
        <v>519</v>
      </c>
      <c r="E47" s="55" t="s">
        <v>1885</v>
      </c>
      <c r="F47" s="93" t="s">
        <v>2690</v>
      </c>
      <c r="G47" s="57">
        <v>80</v>
      </c>
      <c r="H47" s="57">
        <v>90</v>
      </c>
      <c r="I47" s="57">
        <f t="shared" si="1"/>
        <v>85</v>
      </c>
      <c r="J47" s="51" t="str">
        <f t="shared" si="0"/>
        <v>TỐT</v>
      </c>
      <c r="K47" s="377"/>
      <c r="L47" s="25"/>
    </row>
    <row r="48" spans="1:12" ht="27.75" customHeight="1">
      <c r="A48" s="30">
        <v>38</v>
      </c>
      <c r="B48" s="81">
        <v>1820255386</v>
      </c>
      <c r="C48" s="351" t="s">
        <v>591</v>
      </c>
      <c r="D48" s="82" t="s">
        <v>592</v>
      </c>
      <c r="E48" s="55" t="s">
        <v>163</v>
      </c>
      <c r="F48" s="93" t="s">
        <v>2690</v>
      </c>
      <c r="G48" s="57">
        <v>96</v>
      </c>
      <c r="H48" s="57">
        <v>89</v>
      </c>
      <c r="I48" s="57">
        <f t="shared" si="1"/>
        <v>92.5</v>
      </c>
      <c r="J48" s="51" t="str">
        <f t="shared" si="0"/>
        <v>X SẮC</v>
      </c>
      <c r="K48" s="377"/>
      <c r="L48" s="25"/>
    </row>
    <row r="49" spans="1:12" ht="27.75" customHeight="1">
      <c r="A49" s="30">
        <v>39</v>
      </c>
      <c r="B49" s="81">
        <v>1820255719</v>
      </c>
      <c r="C49" s="351" t="s">
        <v>593</v>
      </c>
      <c r="D49" s="82" t="s">
        <v>594</v>
      </c>
      <c r="E49" s="55" t="s">
        <v>184</v>
      </c>
      <c r="F49" s="93" t="s">
        <v>2690</v>
      </c>
      <c r="G49" s="57">
        <v>88</v>
      </c>
      <c r="H49" s="57">
        <v>88</v>
      </c>
      <c r="I49" s="57">
        <f t="shared" si="1"/>
        <v>88</v>
      </c>
      <c r="J49" s="51" t="str">
        <f t="shared" si="0"/>
        <v>TỐT</v>
      </c>
      <c r="K49" s="377"/>
      <c r="L49" s="25"/>
    </row>
    <row r="50" spans="1:12" ht="27.75" customHeight="1">
      <c r="A50" s="30">
        <v>40</v>
      </c>
      <c r="B50" s="81">
        <v>1820255721</v>
      </c>
      <c r="C50" s="351" t="s">
        <v>45</v>
      </c>
      <c r="D50" s="82" t="s">
        <v>489</v>
      </c>
      <c r="E50" s="55" t="s">
        <v>596</v>
      </c>
      <c r="F50" s="93" t="s">
        <v>2690</v>
      </c>
      <c r="G50" s="57">
        <v>80</v>
      </c>
      <c r="H50" s="57">
        <v>80</v>
      </c>
      <c r="I50" s="57">
        <f t="shared" si="1"/>
        <v>80</v>
      </c>
      <c r="J50" s="51" t="str">
        <f t="shared" si="0"/>
        <v>TỐT</v>
      </c>
      <c r="K50" s="377"/>
      <c r="L50" s="25"/>
    </row>
    <row r="51" spans="1:12" ht="27.75" customHeight="1">
      <c r="A51" s="30">
        <v>41</v>
      </c>
      <c r="B51" s="81">
        <v>1820255724</v>
      </c>
      <c r="C51" s="351" t="s">
        <v>556</v>
      </c>
      <c r="D51" s="82" t="s">
        <v>492</v>
      </c>
      <c r="E51" s="55" t="s">
        <v>260</v>
      </c>
      <c r="F51" s="93" t="s">
        <v>2690</v>
      </c>
      <c r="G51" s="57">
        <v>94</v>
      </c>
      <c r="H51" s="57">
        <v>91</v>
      </c>
      <c r="I51" s="57">
        <f t="shared" si="1"/>
        <v>92.5</v>
      </c>
      <c r="J51" s="51" t="str">
        <f t="shared" si="0"/>
        <v>X SẮC</v>
      </c>
      <c r="K51" s="377"/>
      <c r="L51" s="25"/>
    </row>
    <row r="52" spans="1:12" ht="27.75" customHeight="1">
      <c r="A52" s="30">
        <v>42</v>
      </c>
      <c r="B52" s="81">
        <v>1820255890</v>
      </c>
      <c r="C52" s="351" t="s">
        <v>542</v>
      </c>
      <c r="D52" s="82" t="s">
        <v>1700</v>
      </c>
      <c r="E52" s="55" t="s">
        <v>597</v>
      </c>
      <c r="F52" s="93" t="s">
        <v>2690</v>
      </c>
      <c r="G52" s="57">
        <v>81</v>
      </c>
      <c r="H52" s="57">
        <v>80</v>
      </c>
      <c r="I52" s="57">
        <f t="shared" si="1"/>
        <v>80.5</v>
      </c>
      <c r="J52" s="51" t="str">
        <f t="shared" si="0"/>
        <v>TỐT</v>
      </c>
      <c r="K52" s="377"/>
      <c r="L52" s="25"/>
    </row>
    <row r="53" spans="1:12" ht="27.75" customHeight="1">
      <c r="A53" s="30">
        <v>43</v>
      </c>
      <c r="B53" s="81">
        <v>1820255893</v>
      </c>
      <c r="C53" s="351" t="s">
        <v>347</v>
      </c>
      <c r="D53" s="82" t="s">
        <v>301</v>
      </c>
      <c r="E53" s="55" t="s">
        <v>37</v>
      </c>
      <c r="F53" s="93" t="s">
        <v>2690</v>
      </c>
      <c r="G53" s="57">
        <v>90</v>
      </c>
      <c r="H53" s="57">
        <v>83</v>
      </c>
      <c r="I53" s="57">
        <f t="shared" si="1"/>
        <v>86.5</v>
      </c>
      <c r="J53" s="51" t="str">
        <f t="shared" si="0"/>
        <v>TỐT</v>
      </c>
      <c r="K53" s="377"/>
      <c r="L53" s="25"/>
    </row>
    <row r="54" spans="1:12" ht="27.75" customHeight="1">
      <c r="A54" s="30">
        <v>44</v>
      </c>
      <c r="B54" s="81">
        <v>1820256079</v>
      </c>
      <c r="C54" s="351" t="s">
        <v>599</v>
      </c>
      <c r="D54" s="82" t="s">
        <v>345</v>
      </c>
      <c r="E54" s="55" t="s">
        <v>436</v>
      </c>
      <c r="F54" s="93" t="s">
        <v>2690</v>
      </c>
      <c r="G54" s="57">
        <v>91</v>
      </c>
      <c r="H54" s="57">
        <v>95</v>
      </c>
      <c r="I54" s="57">
        <f t="shared" si="1"/>
        <v>93</v>
      </c>
      <c r="J54" s="51" t="str">
        <f t="shared" si="0"/>
        <v>X SẮC</v>
      </c>
      <c r="K54" s="377"/>
      <c r="L54" s="25"/>
    </row>
    <row r="55" spans="1:12" ht="27.75" customHeight="1">
      <c r="A55" s="30">
        <v>45</v>
      </c>
      <c r="B55" s="81">
        <v>1820256080</v>
      </c>
      <c r="C55" s="351" t="s">
        <v>600</v>
      </c>
      <c r="D55" s="82" t="s">
        <v>83</v>
      </c>
      <c r="E55" s="55" t="s">
        <v>331</v>
      </c>
      <c r="F55" s="93" t="s">
        <v>2690</v>
      </c>
      <c r="G55" s="57">
        <v>100</v>
      </c>
      <c r="H55" s="57">
        <v>98</v>
      </c>
      <c r="I55" s="57">
        <f t="shared" si="1"/>
        <v>99</v>
      </c>
      <c r="J55" s="51" t="str">
        <f t="shared" si="0"/>
        <v>X SẮC</v>
      </c>
      <c r="K55" s="377"/>
      <c r="L55" s="25"/>
    </row>
    <row r="56" spans="1:12" ht="27.75" customHeight="1">
      <c r="A56" s="30">
        <v>46</v>
      </c>
      <c r="B56" s="81">
        <v>1820256081</v>
      </c>
      <c r="C56" s="351" t="s">
        <v>601</v>
      </c>
      <c r="D56" s="82" t="s">
        <v>345</v>
      </c>
      <c r="E56" s="55" t="s">
        <v>524</v>
      </c>
      <c r="F56" s="93" t="s">
        <v>2690</v>
      </c>
      <c r="G56" s="57">
        <v>93</v>
      </c>
      <c r="H56" s="57">
        <v>95</v>
      </c>
      <c r="I56" s="57">
        <f t="shared" si="1"/>
        <v>94</v>
      </c>
      <c r="J56" s="51" t="str">
        <f t="shared" si="0"/>
        <v>X SẮC</v>
      </c>
      <c r="K56" s="377"/>
      <c r="L56" s="25"/>
    </row>
    <row r="57" spans="1:12" ht="27.75" customHeight="1">
      <c r="A57" s="30">
        <v>47</v>
      </c>
      <c r="B57" s="81">
        <v>1820256331</v>
      </c>
      <c r="C57" s="351" t="s">
        <v>603</v>
      </c>
      <c r="D57" s="82" t="s">
        <v>487</v>
      </c>
      <c r="E57" s="55" t="s">
        <v>604</v>
      </c>
      <c r="F57" s="93" t="s">
        <v>2690</v>
      </c>
      <c r="G57" s="57">
        <v>89</v>
      </c>
      <c r="H57" s="57">
        <v>82</v>
      </c>
      <c r="I57" s="57">
        <f t="shared" si="1"/>
        <v>85.5</v>
      </c>
      <c r="J57" s="51" t="str">
        <f t="shared" si="0"/>
        <v>TỐT</v>
      </c>
      <c r="K57" s="377"/>
      <c r="L57" s="25"/>
    </row>
    <row r="58" spans="1:12" ht="27.75" customHeight="1">
      <c r="A58" s="30">
        <v>48</v>
      </c>
      <c r="B58" s="81">
        <v>1820256447</v>
      </c>
      <c r="C58" s="351" t="s">
        <v>605</v>
      </c>
      <c r="D58" s="82" t="s">
        <v>606</v>
      </c>
      <c r="E58" s="55" t="s">
        <v>66</v>
      </c>
      <c r="F58" s="93" t="s">
        <v>2690</v>
      </c>
      <c r="G58" s="57">
        <v>0</v>
      </c>
      <c r="H58" s="57">
        <v>0</v>
      </c>
      <c r="I58" s="57">
        <f t="shared" si="1"/>
        <v>0</v>
      </c>
      <c r="J58" s="51" t="str">
        <f t="shared" si="0"/>
        <v>KÉM</v>
      </c>
      <c r="K58" s="376" t="s">
        <v>2462</v>
      </c>
      <c r="L58" s="25" t="s">
        <v>2370</v>
      </c>
    </row>
    <row r="59" spans="1:12" ht="27.75" customHeight="1">
      <c r="A59" s="30">
        <v>49</v>
      </c>
      <c r="B59" s="81">
        <v>1820256448</v>
      </c>
      <c r="C59" s="351" t="s">
        <v>213</v>
      </c>
      <c r="D59" s="82" t="s">
        <v>607</v>
      </c>
      <c r="E59" s="55" t="s">
        <v>532</v>
      </c>
      <c r="F59" s="93" t="s">
        <v>2690</v>
      </c>
      <c r="G59" s="57">
        <v>96</v>
      </c>
      <c r="H59" s="57">
        <v>91</v>
      </c>
      <c r="I59" s="57">
        <f t="shared" si="1"/>
        <v>93.5</v>
      </c>
      <c r="J59" s="51" t="str">
        <f t="shared" si="0"/>
        <v>X SẮC</v>
      </c>
      <c r="K59" s="377"/>
      <c r="L59" s="25"/>
    </row>
    <row r="60" spans="1:12" ht="27.75" customHeight="1">
      <c r="A60" s="30">
        <v>50</v>
      </c>
      <c r="B60" s="81">
        <v>1820256449</v>
      </c>
      <c r="C60" s="351" t="s">
        <v>608</v>
      </c>
      <c r="D60" s="82" t="s">
        <v>345</v>
      </c>
      <c r="E60" s="55" t="s">
        <v>397</v>
      </c>
      <c r="F60" s="93" t="s">
        <v>2690</v>
      </c>
      <c r="G60" s="57">
        <v>93</v>
      </c>
      <c r="H60" s="57">
        <v>80</v>
      </c>
      <c r="I60" s="57">
        <f t="shared" si="1"/>
        <v>86.5</v>
      </c>
      <c r="J60" s="51" t="str">
        <f t="shared" si="0"/>
        <v>TỐT</v>
      </c>
      <c r="K60" s="377"/>
      <c r="L60" s="25"/>
    </row>
    <row r="61" spans="1:12" ht="27.75" customHeight="1">
      <c r="A61" s="30">
        <v>51</v>
      </c>
      <c r="B61" s="81">
        <v>1820256632</v>
      </c>
      <c r="C61" s="351" t="s">
        <v>609</v>
      </c>
      <c r="D61" s="82" t="s">
        <v>335</v>
      </c>
      <c r="E61" s="55" t="s">
        <v>125</v>
      </c>
      <c r="F61" s="93" t="s">
        <v>2690</v>
      </c>
      <c r="G61" s="57">
        <v>84</v>
      </c>
      <c r="H61" s="57">
        <v>82</v>
      </c>
      <c r="I61" s="57">
        <f t="shared" si="1"/>
        <v>83</v>
      </c>
      <c r="J61" s="51" t="str">
        <f t="shared" si="0"/>
        <v>TỐT</v>
      </c>
      <c r="K61" s="377"/>
      <c r="L61" s="25"/>
    </row>
    <row r="62" spans="1:12" ht="27.75" customHeight="1">
      <c r="A62" s="30">
        <v>52</v>
      </c>
      <c r="B62" s="81">
        <v>1820265396</v>
      </c>
      <c r="C62" s="351" t="s">
        <v>242</v>
      </c>
      <c r="D62" s="82" t="s">
        <v>335</v>
      </c>
      <c r="E62" s="55" t="s">
        <v>610</v>
      </c>
      <c r="F62" s="93" t="s">
        <v>2690</v>
      </c>
      <c r="G62" s="57">
        <v>94</v>
      </c>
      <c r="H62" s="57">
        <v>89</v>
      </c>
      <c r="I62" s="57">
        <f t="shared" si="1"/>
        <v>91.5</v>
      </c>
      <c r="J62" s="51" t="str">
        <f t="shared" si="0"/>
        <v>X SẮC</v>
      </c>
      <c r="K62" s="377"/>
      <c r="L62" s="25"/>
    </row>
    <row r="63" spans="1:12" ht="27.75" customHeight="1">
      <c r="A63" s="30">
        <v>53</v>
      </c>
      <c r="B63" s="81">
        <v>1821253672</v>
      </c>
      <c r="C63" s="351" t="s">
        <v>611</v>
      </c>
      <c r="D63" s="82" t="s">
        <v>55</v>
      </c>
      <c r="E63" s="55" t="s">
        <v>229</v>
      </c>
      <c r="F63" s="93" t="s">
        <v>2690</v>
      </c>
      <c r="G63" s="57">
        <v>88</v>
      </c>
      <c r="H63" s="57">
        <v>88</v>
      </c>
      <c r="I63" s="57">
        <f t="shared" si="1"/>
        <v>88</v>
      </c>
      <c r="J63" s="51" t="str">
        <f t="shared" si="0"/>
        <v>TỐT</v>
      </c>
      <c r="K63" s="377"/>
      <c r="L63" s="25"/>
    </row>
    <row r="64" spans="1:12" ht="27.75" customHeight="1">
      <c r="A64" s="30">
        <v>54</v>
      </c>
      <c r="B64" s="81">
        <v>1821253676</v>
      </c>
      <c r="C64" s="351" t="s">
        <v>612</v>
      </c>
      <c r="D64" s="82" t="s">
        <v>75</v>
      </c>
      <c r="E64" s="55" t="s">
        <v>309</v>
      </c>
      <c r="F64" s="93" t="s">
        <v>2690</v>
      </c>
      <c r="G64" s="57">
        <v>80</v>
      </c>
      <c r="H64" s="57">
        <v>80</v>
      </c>
      <c r="I64" s="57">
        <f t="shared" si="1"/>
        <v>80</v>
      </c>
      <c r="J64" s="51" t="str">
        <f t="shared" si="0"/>
        <v>TỐT</v>
      </c>
      <c r="K64" s="377"/>
      <c r="L64" s="25"/>
    </row>
    <row r="65" spans="1:12" ht="27.75" customHeight="1">
      <c r="A65" s="30">
        <v>55</v>
      </c>
      <c r="B65" s="81">
        <v>1821253688</v>
      </c>
      <c r="C65" s="351" t="s">
        <v>374</v>
      </c>
      <c r="D65" s="82" t="s">
        <v>117</v>
      </c>
      <c r="E65" s="55" t="s">
        <v>71</v>
      </c>
      <c r="F65" s="93" t="s">
        <v>2690</v>
      </c>
      <c r="G65" s="57">
        <v>93</v>
      </c>
      <c r="H65" s="57">
        <v>85</v>
      </c>
      <c r="I65" s="57">
        <f t="shared" si="1"/>
        <v>89</v>
      </c>
      <c r="J65" s="51" t="str">
        <f t="shared" si="0"/>
        <v>TỐT</v>
      </c>
      <c r="K65" s="377"/>
      <c r="L65" s="25"/>
    </row>
    <row r="66" spans="1:12" ht="27.75" customHeight="1">
      <c r="A66" s="30">
        <v>56</v>
      </c>
      <c r="B66" s="81">
        <v>1821253691</v>
      </c>
      <c r="C66" s="351" t="s">
        <v>614</v>
      </c>
      <c r="D66" s="82" t="s">
        <v>271</v>
      </c>
      <c r="E66" s="55" t="s">
        <v>148</v>
      </c>
      <c r="F66" s="93" t="s">
        <v>2690</v>
      </c>
      <c r="G66" s="57">
        <v>87</v>
      </c>
      <c r="H66" s="57">
        <v>87</v>
      </c>
      <c r="I66" s="57">
        <f t="shared" si="1"/>
        <v>87</v>
      </c>
      <c r="J66" s="51" t="str">
        <f t="shared" si="0"/>
        <v>TỐT</v>
      </c>
      <c r="K66" s="377"/>
      <c r="L66" s="25"/>
    </row>
    <row r="67" spans="1:11" ht="27.75" customHeight="1">
      <c r="A67" s="30">
        <v>57</v>
      </c>
      <c r="B67" s="81">
        <v>1821253897</v>
      </c>
      <c r="C67" s="351" t="s">
        <v>615</v>
      </c>
      <c r="D67" s="82" t="s">
        <v>36</v>
      </c>
      <c r="E67" s="55" t="s">
        <v>148</v>
      </c>
      <c r="F67" s="93" t="s">
        <v>2690</v>
      </c>
      <c r="G67" s="57">
        <v>90</v>
      </c>
      <c r="H67" s="57">
        <v>80</v>
      </c>
      <c r="I67" s="57">
        <f t="shared" si="1"/>
        <v>85</v>
      </c>
      <c r="J67" s="51" t="str">
        <f t="shared" si="0"/>
        <v>TỐT</v>
      </c>
      <c r="K67" s="377"/>
    </row>
    <row r="68" spans="1:12" ht="27.75" customHeight="1">
      <c r="A68" s="33">
        <v>58</v>
      </c>
      <c r="B68" s="86">
        <v>1821254363</v>
      </c>
      <c r="C68" s="354" t="s">
        <v>616</v>
      </c>
      <c r="D68" s="87" t="s">
        <v>392</v>
      </c>
      <c r="E68" s="62" t="s">
        <v>539</v>
      </c>
      <c r="F68" s="97" t="s">
        <v>2690</v>
      </c>
      <c r="G68" s="64">
        <v>91</v>
      </c>
      <c r="H68" s="64">
        <v>80</v>
      </c>
      <c r="I68" s="64">
        <f t="shared" si="1"/>
        <v>85.5</v>
      </c>
      <c r="J68" s="58" t="str">
        <f t="shared" si="0"/>
        <v>TỐT</v>
      </c>
      <c r="K68" s="378"/>
      <c r="L68" s="19"/>
    </row>
    <row r="70" spans="1:11" ht="16.5">
      <c r="A70" s="36"/>
      <c r="B70" s="36"/>
      <c r="C70" s="38"/>
      <c r="D70" s="38"/>
      <c r="E70" s="38"/>
      <c r="F70" s="38"/>
      <c r="H70" s="332" t="s">
        <v>2448</v>
      </c>
      <c r="I70" s="333"/>
      <c r="J70" s="335"/>
      <c r="K70" s="256"/>
    </row>
    <row r="71" spans="1:10" ht="16.5">
      <c r="A71" s="36"/>
      <c r="B71" s="36"/>
      <c r="C71" s="38"/>
      <c r="D71" s="38"/>
      <c r="E71" s="38"/>
      <c r="F71" s="38"/>
      <c r="H71" s="35" t="s">
        <v>738</v>
      </c>
      <c r="I71" s="163" t="s">
        <v>739</v>
      </c>
      <c r="J71" s="163" t="s">
        <v>1500</v>
      </c>
    </row>
    <row r="72" spans="1:10" ht="21" customHeight="1">
      <c r="A72" s="36"/>
      <c r="B72" s="70" t="s">
        <v>751</v>
      </c>
      <c r="C72" s="38"/>
      <c r="D72" s="38"/>
      <c r="E72" s="38"/>
      <c r="F72" s="38"/>
      <c r="H72" s="162" t="s">
        <v>172</v>
      </c>
      <c r="I72" s="163">
        <f aca="true" t="shared" si="2" ref="I72:I78">COUNTIF($J$11:$J$68,H72)</f>
        <v>13</v>
      </c>
      <c r="J72" s="164">
        <f aca="true" t="shared" si="3" ref="J72:J79">I72/$I$79</f>
        <v>0.22413793103448276</v>
      </c>
    </row>
    <row r="73" spans="1:10" ht="15.75" customHeight="1">
      <c r="A73" s="36"/>
      <c r="B73" s="36"/>
      <c r="C73" s="38"/>
      <c r="D73" s="38"/>
      <c r="E73" s="38"/>
      <c r="F73" s="38"/>
      <c r="H73" s="162" t="s">
        <v>173</v>
      </c>
      <c r="I73" s="163">
        <f t="shared" si="2"/>
        <v>41</v>
      </c>
      <c r="J73" s="164">
        <f t="shared" si="3"/>
        <v>0.7068965517241379</v>
      </c>
    </row>
    <row r="74" spans="1:10" ht="15.75" customHeight="1">
      <c r="A74" s="36"/>
      <c r="B74" s="36"/>
      <c r="C74" s="38"/>
      <c r="D74" s="38"/>
      <c r="E74" s="38"/>
      <c r="F74" s="38"/>
      <c r="H74" s="162" t="s">
        <v>740</v>
      </c>
      <c r="I74" s="163">
        <f t="shared" si="2"/>
        <v>1</v>
      </c>
      <c r="J74" s="164">
        <f t="shared" si="3"/>
        <v>0.017241379310344827</v>
      </c>
    </row>
    <row r="75" spans="1:10" ht="15.75" customHeight="1">
      <c r="A75" s="36"/>
      <c r="B75" s="36"/>
      <c r="C75" s="38"/>
      <c r="D75" s="38"/>
      <c r="E75" s="38"/>
      <c r="F75" s="38"/>
      <c r="H75" s="162" t="s">
        <v>741</v>
      </c>
      <c r="I75" s="163">
        <f t="shared" si="2"/>
        <v>0</v>
      </c>
      <c r="J75" s="164">
        <f t="shared" si="3"/>
        <v>0</v>
      </c>
    </row>
    <row r="76" spans="1:10" ht="15.75" customHeight="1">
      <c r="A76" s="36"/>
      <c r="B76" s="36"/>
      <c r="C76" s="38"/>
      <c r="D76" s="38"/>
      <c r="E76" s="38"/>
      <c r="F76" s="38"/>
      <c r="H76" s="162" t="s">
        <v>742</v>
      </c>
      <c r="I76" s="163">
        <f t="shared" si="2"/>
        <v>0</v>
      </c>
      <c r="J76" s="164">
        <f t="shared" si="3"/>
        <v>0</v>
      </c>
    </row>
    <row r="77" spans="1:10" ht="15.75" customHeight="1">
      <c r="A77" s="36"/>
      <c r="B77" s="36"/>
      <c r="C77" s="38"/>
      <c r="D77" s="38"/>
      <c r="E77" s="38"/>
      <c r="F77" s="38"/>
      <c r="H77" s="162" t="s">
        <v>1939</v>
      </c>
      <c r="I77" s="163">
        <f t="shared" si="2"/>
        <v>2</v>
      </c>
      <c r="J77" s="164">
        <f t="shared" si="3"/>
        <v>0.034482758620689655</v>
      </c>
    </row>
    <row r="78" spans="1:10" ht="21" customHeight="1">
      <c r="A78" s="36"/>
      <c r="B78" s="70" t="s">
        <v>745</v>
      </c>
      <c r="C78" s="38"/>
      <c r="D78" s="38"/>
      <c r="E78" s="38"/>
      <c r="F78" s="38"/>
      <c r="H78" s="162" t="s">
        <v>743</v>
      </c>
      <c r="I78" s="163">
        <f t="shared" si="2"/>
        <v>1</v>
      </c>
      <c r="J78" s="164">
        <f t="shared" si="3"/>
        <v>0.017241379310344827</v>
      </c>
    </row>
    <row r="79" spans="1:10" ht="15.75" customHeight="1">
      <c r="A79" s="36"/>
      <c r="B79" s="36"/>
      <c r="C79" s="38"/>
      <c r="D79" s="38"/>
      <c r="E79" s="38"/>
      <c r="F79" s="38"/>
      <c r="H79" s="162" t="s">
        <v>744</v>
      </c>
      <c r="I79" s="163">
        <f>SUM(I72:I78)</f>
        <v>58</v>
      </c>
      <c r="J79" s="164">
        <f t="shared" si="3"/>
        <v>1</v>
      </c>
    </row>
    <row r="80" spans="2:12" s="3" customFormat="1" ht="16.5">
      <c r="B80" s="1"/>
      <c r="F80" s="40"/>
      <c r="G80" s="40"/>
      <c r="H80" s="40"/>
      <c r="I80" s="40"/>
      <c r="J80" s="40"/>
      <c r="K80" s="40"/>
      <c r="L80" s="40"/>
    </row>
    <row r="81" spans="6:12" s="65" customFormat="1" ht="21" customHeight="1">
      <c r="F81" s="326" t="str">
        <f ca="1">"Đà Nẵng, ngày"&amp;" "&amp;DAY(TODAY())&amp;" "&amp;"tháng"&amp;" "&amp;MONTH(TODAY())&amp;" "&amp;"năm"&amp;" "&amp;YEAR(TODAY())</f>
        <v>Đà Nẵng, ngày 21 tháng 8 năm 2015</v>
      </c>
      <c r="G81" s="326"/>
      <c r="H81" s="326"/>
      <c r="I81" s="326"/>
      <c r="J81" s="326"/>
      <c r="K81" s="326"/>
      <c r="L81" s="106"/>
    </row>
    <row r="82" spans="1:12" s="68" customFormat="1" ht="21" customHeight="1">
      <c r="A82" s="66" t="s">
        <v>2437</v>
      </c>
      <c r="B82" s="66"/>
      <c r="C82" s="66"/>
      <c r="D82" s="66"/>
      <c r="E82" s="66"/>
      <c r="F82" s="66"/>
      <c r="G82" s="66"/>
      <c r="H82" s="66"/>
      <c r="I82" s="66"/>
      <c r="J82" s="67"/>
      <c r="K82" s="67"/>
      <c r="L82" s="67"/>
    </row>
    <row r="85" spans="1:12" ht="16.5">
      <c r="A85" s="69"/>
      <c r="B85" s="69"/>
      <c r="C85" s="69"/>
      <c r="K85" s="39"/>
      <c r="L85" s="39"/>
    </row>
    <row r="87" ht="16.5">
      <c r="A87" s="3" t="s">
        <v>1931</v>
      </c>
    </row>
    <row r="94" spans="1:12" ht="24" customHeight="1">
      <c r="A94" s="30">
        <v>35</v>
      </c>
      <c r="B94" s="81">
        <v>1821255723</v>
      </c>
      <c r="C94" s="53" t="s">
        <v>585</v>
      </c>
      <c r="D94" s="82" t="s">
        <v>486</v>
      </c>
      <c r="E94" s="55" t="s">
        <v>533</v>
      </c>
      <c r="F94" s="83" t="s">
        <v>545</v>
      </c>
      <c r="G94" s="57">
        <v>0</v>
      </c>
      <c r="H94" s="57"/>
      <c r="I94" s="57"/>
      <c r="J94" s="8" t="str">
        <f>IF(G94&gt;=90,"X SẮC",IF(G94&gt;=80,"TỐT",IF(G94&gt;=70,"KHÁ",IF(G94&gt;=60,"TB KHÁ",IF(G94&gt;=50,"T. BÌNH",IF(G94&gt;=30,"YẾU","KÉM"))))))</f>
        <v>KÉM</v>
      </c>
      <c r="K94" s="155" t="s">
        <v>2365</v>
      </c>
      <c r="L94" s="214" t="s">
        <v>2460</v>
      </c>
    </row>
    <row r="95" spans="1:12" ht="24" customHeight="1">
      <c r="A95" s="30">
        <v>29</v>
      </c>
      <c r="B95" s="81">
        <v>1821254923</v>
      </c>
      <c r="C95" s="53" t="s">
        <v>576</v>
      </c>
      <c r="D95" s="82" t="s">
        <v>95</v>
      </c>
      <c r="E95" s="55" t="s">
        <v>305</v>
      </c>
      <c r="F95" s="83" t="s">
        <v>545</v>
      </c>
      <c r="G95" s="57">
        <v>87</v>
      </c>
      <c r="H95" s="57"/>
      <c r="I95" s="57"/>
      <c r="J95" s="8" t="str">
        <f>IF(G95&gt;=90,"X SẮC",IF(G95&gt;=80,"TỐT",IF(G95&gt;=70,"KHÁ",IF(G95&gt;=60,"TB KHÁ",IF(G95&gt;=50,"T. BÌNH",IF(G95&gt;=30,"YẾU","KÉM"))))))</f>
        <v>TỐT</v>
      </c>
      <c r="K95" s="155"/>
      <c r="L95" s="214" t="s">
        <v>2461</v>
      </c>
    </row>
  </sheetData>
  <sheetProtection/>
  <mergeCells count="13">
    <mergeCell ref="A7:K7"/>
    <mergeCell ref="A8:K8"/>
    <mergeCell ref="A9:K9"/>
    <mergeCell ref="F81:K81"/>
    <mergeCell ref="L6:N6"/>
    <mergeCell ref="A2:D2"/>
    <mergeCell ref="A3:D3"/>
    <mergeCell ref="C10:D10"/>
    <mergeCell ref="E2:K2"/>
    <mergeCell ref="H70:J70"/>
    <mergeCell ref="E3:K3"/>
    <mergeCell ref="A5:K5"/>
    <mergeCell ref="A6:K6"/>
  </mergeCells>
  <conditionalFormatting sqref="G94:I95 G11:I68">
    <cfRule type="cellIs" priority="11" dxfId="0" operator="equal" stopIfTrue="1">
      <formula>0</formula>
    </cfRule>
  </conditionalFormatting>
  <printOptions/>
  <pageMargins left="0.45" right="0.15748031496062992" top="0.2755905511811024" bottom="0.2362204724409449" header="0.2362204724409449" footer="0.2362204724409449"/>
  <pageSetup horizontalDpi="600" verticalDpi="600" orientation="portrait" paperSize="9" r:id="rId4"/>
  <rowBreaks count="1" manualBreakCount="1">
    <brk id="92" max="255" man="1"/>
  </rowBreaks>
  <drawing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9">
      <selection activeCell="F42" sqref="F42"/>
    </sheetView>
  </sheetViews>
  <sheetFormatPr defaultColWidth="9.140625" defaultRowHeight="12.75"/>
  <cols>
    <col min="1" max="1" width="4.140625" style="1" customWidth="1"/>
    <col min="2" max="2" width="10.140625" style="1" customWidth="1"/>
    <col min="3" max="3" width="17.140625" style="1" customWidth="1"/>
    <col min="4" max="4" width="9.00390625" style="1" customWidth="1"/>
    <col min="5" max="5" width="9.8515625" style="1" customWidth="1"/>
    <col min="6" max="6" width="11.140625" style="1" customWidth="1"/>
    <col min="7" max="9" width="7.421875" style="1" customWidth="1"/>
    <col min="10" max="10" width="7.421875" style="241" customWidth="1"/>
    <col min="11" max="11" width="7.421875" style="212" customWidth="1"/>
    <col min="12" max="12" width="8.28125" style="1" customWidth="1"/>
    <col min="13" max="13" width="7.28125" style="2" customWidth="1"/>
    <col min="14" max="14" width="7.140625" style="2" customWidth="1"/>
    <col min="15" max="17" width="9.140625" style="2" customWidth="1"/>
    <col min="18" max="16384" width="9.140625" style="1" customWidth="1"/>
  </cols>
  <sheetData>
    <row r="1" spans="7:17" ht="9" customHeight="1">
      <c r="G1" s="105"/>
      <c r="H1" s="105"/>
      <c r="I1" s="105"/>
      <c r="J1" s="244"/>
      <c r="K1" s="207"/>
      <c r="L1" s="105"/>
      <c r="M1" s="1"/>
      <c r="N1" s="1"/>
      <c r="O1" s="1"/>
      <c r="P1" s="1"/>
      <c r="Q1" s="1"/>
    </row>
    <row r="2" spans="1:18" ht="19.5" customHeight="1">
      <c r="A2" s="322" t="s">
        <v>732</v>
      </c>
      <c r="B2" s="322"/>
      <c r="C2" s="322"/>
      <c r="D2" s="322"/>
      <c r="E2" s="321" t="s">
        <v>733</v>
      </c>
      <c r="F2" s="321"/>
      <c r="G2" s="321"/>
      <c r="H2" s="321"/>
      <c r="I2" s="321"/>
      <c r="J2" s="321"/>
      <c r="K2" s="321"/>
      <c r="L2" s="39"/>
      <c r="M2" s="39"/>
      <c r="N2" s="39"/>
      <c r="O2" s="41"/>
      <c r="P2" s="41"/>
      <c r="Q2" s="41"/>
      <c r="R2" s="41"/>
    </row>
    <row r="3" spans="1:18" ht="16.5">
      <c r="A3" s="321" t="s">
        <v>734</v>
      </c>
      <c r="B3" s="321"/>
      <c r="C3" s="321"/>
      <c r="D3" s="321"/>
      <c r="E3" s="321" t="s">
        <v>731</v>
      </c>
      <c r="F3" s="321"/>
      <c r="G3" s="321"/>
      <c r="H3" s="321"/>
      <c r="I3" s="321"/>
      <c r="J3" s="321"/>
      <c r="K3" s="321"/>
      <c r="L3" s="321"/>
      <c r="M3" s="321"/>
      <c r="N3" s="321"/>
      <c r="O3" s="41"/>
      <c r="P3" s="41"/>
      <c r="Q3" s="41"/>
      <c r="R3" s="41"/>
    </row>
    <row r="4" spans="7:17" ht="16.5">
      <c r="G4" s="105"/>
      <c r="H4" s="105"/>
      <c r="I4" s="105"/>
      <c r="J4" s="244"/>
      <c r="K4" s="207"/>
      <c r="L4" s="105"/>
      <c r="M4" s="1"/>
      <c r="N4" s="1"/>
      <c r="O4" s="1"/>
      <c r="P4" s="1"/>
      <c r="Q4" s="1"/>
    </row>
    <row r="5" spans="1:19" ht="16.5">
      <c r="A5" s="321" t="s">
        <v>750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9"/>
      <c r="M5" s="39"/>
      <c r="N5" s="39"/>
      <c r="O5" s="39"/>
      <c r="P5" s="39"/>
      <c r="Q5" s="39"/>
      <c r="R5" s="39"/>
      <c r="S5" s="39"/>
    </row>
    <row r="6" spans="1:19" ht="16.5">
      <c r="A6" s="321" t="s">
        <v>2446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9"/>
      <c r="P6" s="39"/>
      <c r="Q6" s="39"/>
      <c r="R6" s="39"/>
      <c r="S6" s="39"/>
    </row>
    <row r="7" spans="1:17" ht="16.5">
      <c r="A7" s="321" t="s">
        <v>1950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9"/>
      <c r="P7" s="1"/>
      <c r="Q7" s="1"/>
    </row>
    <row r="8" spans="1:17" ht="17.25" customHeight="1">
      <c r="A8" s="321" t="s">
        <v>1952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40"/>
      <c r="P8" s="1"/>
      <c r="Q8" s="1"/>
    </row>
    <row r="9" spans="1:19" s="2" customFormat="1" ht="17.25" customHeight="1">
      <c r="A9" s="321" t="s">
        <v>749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40"/>
      <c r="P9" s="40"/>
      <c r="Q9" s="40"/>
      <c r="R9" s="40"/>
      <c r="S9" s="20"/>
    </row>
    <row r="10" spans="1:11" s="3" customFormat="1" ht="48" customHeight="1">
      <c r="A10" s="102" t="s">
        <v>729</v>
      </c>
      <c r="B10" s="102" t="s">
        <v>736</v>
      </c>
      <c r="C10" s="320" t="s">
        <v>735</v>
      </c>
      <c r="D10" s="320"/>
      <c r="E10" s="101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2449</v>
      </c>
      <c r="K10" s="103" t="s">
        <v>737</v>
      </c>
    </row>
    <row r="11" spans="1:17" ht="24.75" customHeight="1">
      <c r="A11" s="42">
        <v>1</v>
      </c>
      <c r="B11" s="98">
        <v>1820614747</v>
      </c>
      <c r="C11" s="44" t="s">
        <v>230</v>
      </c>
      <c r="D11" s="79" t="s">
        <v>446</v>
      </c>
      <c r="E11" s="46" t="s">
        <v>447</v>
      </c>
      <c r="F11" s="379" t="s">
        <v>1570</v>
      </c>
      <c r="G11" s="48">
        <v>85</v>
      </c>
      <c r="H11" s="48">
        <v>90</v>
      </c>
      <c r="I11" s="48">
        <f>(G11+H11)/2</f>
        <v>87.5</v>
      </c>
      <c r="J11" s="42" t="str">
        <f aca="true" t="shared" si="0" ref="J11:J35">IF(I11&gt;=90,"X SẮC",IF(I11&gt;=80,"TỐT",IF(I11&gt;=70,"KHÁ",IF(I11&gt;=60,"TB KHÁ",IF(I11&gt;=50,"T. BÌNH",IF(I11&gt;=30,"YẾU","KÉM"))))))</f>
        <v>TỐT</v>
      </c>
      <c r="K11" s="359"/>
      <c r="M11" s="1"/>
      <c r="N11" s="1"/>
      <c r="O11" s="1"/>
      <c r="P11" s="1"/>
      <c r="Q11" s="1"/>
    </row>
    <row r="12" spans="1:17" ht="24.75" customHeight="1">
      <c r="A12" s="51">
        <v>2</v>
      </c>
      <c r="B12" s="100">
        <v>1821414111</v>
      </c>
      <c r="C12" s="53" t="s">
        <v>515</v>
      </c>
      <c r="D12" s="82" t="s">
        <v>449</v>
      </c>
      <c r="E12" s="55" t="s">
        <v>1749</v>
      </c>
      <c r="F12" s="93" t="s">
        <v>1570</v>
      </c>
      <c r="G12" s="57">
        <v>72</v>
      </c>
      <c r="H12" s="57">
        <v>0</v>
      </c>
      <c r="I12" s="57">
        <f aca="true" t="shared" si="1" ref="I12:I36">(G12+H12)/2</f>
        <v>36</v>
      </c>
      <c r="J12" s="51" t="str">
        <f t="shared" si="0"/>
        <v>YẾU</v>
      </c>
      <c r="K12" s="360" t="s">
        <v>2476</v>
      </c>
      <c r="L12" s="1" t="s">
        <v>2595</v>
      </c>
      <c r="M12" s="1"/>
      <c r="N12" s="1"/>
      <c r="O12" s="1"/>
      <c r="P12" s="1"/>
      <c r="Q12" s="1"/>
    </row>
    <row r="13" spans="1:17" ht="24.75" customHeight="1">
      <c r="A13" s="51">
        <v>3</v>
      </c>
      <c r="B13" s="100">
        <v>1821613524</v>
      </c>
      <c r="C13" s="53" t="s">
        <v>450</v>
      </c>
      <c r="D13" s="82" t="s">
        <v>451</v>
      </c>
      <c r="E13" s="55">
        <v>34642</v>
      </c>
      <c r="F13" s="93" t="s">
        <v>1570</v>
      </c>
      <c r="G13" s="57">
        <v>103</v>
      </c>
      <c r="H13" s="57">
        <v>91</v>
      </c>
      <c r="I13" s="57">
        <f t="shared" si="1"/>
        <v>97</v>
      </c>
      <c r="J13" s="51" t="str">
        <f t="shared" si="0"/>
        <v>X SẮC</v>
      </c>
      <c r="K13" s="360"/>
      <c r="M13" s="1"/>
      <c r="N13" s="1"/>
      <c r="O13" s="1"/>
      <c r="P13" s="1"/>
      <c r="Q13" s="1"/>
    </row>
    <row r="14" spans="1:17" ht="24.75" customHeight="1">
      <c r="A14" s="51">
        <v>4</v>
      </c>
      <c r="B14" s="100">
        <v>1821613834</v>
      </c>
      <c r="C14" s="53" t="s">
        <v>39</v>
      </c>
      <c r="D14" s="82" t="s">
        <v>453</v>
      </c>
      <c r="E14" s="55" t="s">
        <v>454</v>
      </c>
      <c r="F14" s="93" t="s">
        <v>1570</v>
      </c>
      <c r="G14" s="57">
        <v>70</v>
      </c>
      <c r="H14" s="57">
        <v>80</v>
      </c>
      <c r="I14" s="57">
        <f t="shared" si="1"/>
        <v>75</v>
      </c>
      <c r="J14" s="51" t="str">
        <f t="shared" si="0"/>
        <v>KHÁ</v>
      </c>
      <c r="K14" s="360"/>
      <c r="M14" s="1"/>
      <c r="N14" s="1"/>
      <c r="O14" s="1"/>
      <c r="P14" s="1"/>
      <c r="Q14" s="1"/>
    </row>
    <row r="15" spans="1:17" ht="24.75" customHeight="1">
      <c r="A15" s="51">
        <v>5</v>
      </c>
      <c r="B15" s="100">
        <v>1821613835</v>
      </c>
      <c r="C15" s="53" t="s">
        <v>455</v>
      </c>
      <c r="D15" s="82" t="s">
        <v>55</v>
      </c>
      <c r="E15" s="55" t="s">
        <v>456</v>
      </c>
      <c r="F15" s="93" t="s">
        <v>1570</v>
      </c>
      <c r="G15" s="57">
        <v>90</v>
      </c>
      <c r="H15" s="57">
        <v>90</v>
      </c>
      <c r="I15" s="57">
        <f t="shared" si="1"/>
        <v>90</v>
      </c>
      <c r="J15" s="51" t="str">
        <f t="shared" si="0"/>
        <v>X SẮC</v>
      </c>
      <c r="K15" s="360"/>
      <c r="M15" s="1"/>
      <c r="N15" s="1"/>
      <c r="O15" s="1"/>
      <c r="P15" s="1"/>
      <c r="Q15" s="1"/>
    </row>
    <row r="16" spans="1:17" ht="24.75" customHeight="1">
      <c r="A16" s="51">
        <v>6</v>
      </c>
      <c r="B16" s="100">
        <v>1821614036</v>
      </c>
      <c r="C16" s="53" t="s">
        <v>457</v>
      </c>
      <c r="D16" s="82" t="s">
        <v>42</v>
      </c>
      <c r="E16" s="55" t="s">
        <v>358</v>
      </c>
      <c r="F16" s="93" t="s">
        <v>1570</v>
      </c>
      <c r="G16" s="57">
        <v>90</v>
      </c>
      <c r="H16" s="57">
        <v>93</v>
      </c>
      <c r="I16" s="57">
        <f t="shared" si="1"/>
        <v>91.5</v>
      </c>
      <c r="J16" s="51" t="str">
        <f t="shared" si="0"/>
        <v>X SẮC</v>
      </c>
      <c r="K16" s="360"/>
      <c r="M16" s="1"/>
      <c r="N16" s="1"/>
      <c r="O16" s="1"/>
      <c r="P16" s="1"/>
      <c r="Q16" s="1"/>
    </row>
    <row r="17" spans="1:17" ht="24.75" customHeight="1">
      <c r="A17" s="51">
        <v>7</v>
      </c>
      <c r="B17" s="100">
        <v>1821614038</v>
      </c>
      <c r="C17" s="53" t="s">
        <v>458</v>
      </c>
      <c r="D17" s="82" t="s">
        <v>36</v>
      </c>
      <c r="E17" s="55" t="s">
        <v>54</v>
      </c>
      <c r="F17" s="93" t="s">
        <v>1570</v>
      </c>
      <c r="G17" s="57">
        <v>75</v>
      </c>
      <c r="H17" s="57">
        <v>80</v>
      </c>
      <c r="I17" s="57">
        <f t="shared" si="1"/>
        <v>77.5</v>
      </c>
      <c r="J17" s="51" t="str">
        <f t="shared" si="0"/>
        <v>KHÁ</v>
      </c>
      <c r="K17" s="360"/>
      <c r="M17" s="1"/>
      <c r="N17" s="1"/>
      <c r="O17" s="1"/>
      <c r="P17" s="1"/>
      <c r="Q17" s="1"/>
    </row>
    <row r="18" spans="1:17" ht="24.75" customHeight="1">
      <c r="A18" s="51">
        <v>8</v>
      </c>
      <c r="B18" s="100">
        <v>1821614039</v>
      </c>
      <c r="C18" s="53" t="s">
        <v>285</v>
      </c>
      <c r="D18" s="82" t="s">
        <v>335</v>
      </c>
      <c r="E18" s="55" t="s">
        <v>459</v>
      </c>
      <c r="F18" s="93" t="s">
        <v>1570</v>
      </c>
      <c r="G18" s="57">
        <v>75</v>
      </c>
      <c r="H18" s="57">
        <v>0</v>
      </c>
      <c r="I18" s="57">
        <f t="shared" si="1"/>
        <v>37.5</v>
      </c>
      <c r="J18" s="51" t="str">
        <f t="shared" si="0"/>
        <v>YẾU</v>
      </c>
      <c r="K18" s="360" t="s">
        <v>2450</v>
      </c>
      <c r="M18" s="1"/>
      <c r="N18" s="1"/>
      <c r="O18" s="1"/>
      <c r="P18" s="1"/>
      <c r="Q18" s="1"/>
    </row>
    <row r="19" spans="1:17" ht="24.75" customHeight="1">
      <c r="A19" s="51">
        <v>9</v>
      </c>
      <c r="B19" s="100">
        <v>1821614040</v>
      </c>
      <c r="C19" s="53" t="s">
        <v>165</v>
      </c>
      <c r="D19" s="82" t="s">
        <v>56</v>
      </c>
      <c r="E19" s="55" t="s">
        <v>1852</v>
      </c>
      <c r="F19" s="93" t="s">
        <v>1570</v>
      </c>
      <c r="G19" s="57">
        <v>88</v>
      </c>
      <c r="H19" s="57">
        <v>91</v>
      </c>
      <c r="I19" s="57">
        <f t="shared" si="1"/>
        <v>89.5</v>
      </c>
      <c r="J19" s="51" t="str">
        <f t="shared" si="0"/>
        <v>TỐT</v>
      </c>
      <c r="K19" s="360"/>
      <c r="M19" s="1"/>
      <c r="N19" s="1"/>
      <c r="O19" s="1"/>
      <c r="P19" s="1"/>
      <c r="Q19" s="1"/>
    </row>
    <row r="20" spans="1:17" ht="24.75" customHeight="1">
      <c r="A20" s="51">
        <v>10</v>
      </c>
      <c r="B20" s="100">
        <v>1821614042</v>
      </c>
      <c r="C20" s="53" t="s">
        <v>460</v>
      </c>
      <c r="D20" s="82" t="s">
        <v>294</v>
      </c>
      <c r="E20" s="55" t="s">
        <v>461</v>
      </c>
      <c r="F20" s="93" t="s">
        <v>1570</v>
      </c>
      <c r="G20" s="57">
        <v>75</v>
      </c>
      <c r="H20" s="57">
        <v>80</v>
      </c>
      <c r="I20" s="57">
        <f t="shared" si="1"/>
        <v>77.5</v>
      </c>
      <c r="J20" s="51" t="str">
        <f t="shared" si="0"/>
        <v>KHÁ</v>
      </c>
      <c r="K20" s="360"/>
      <c r="M20" s="1"/>
      <c r="N20" s="1"/>
      <c r="O20" s="1"/>
      <c r="P20" s="1"/>
      <c r="Q20" s="1"/>
    </row>
    <row r="21" spans="1:17" ht="24.75" customHeight="1">
      <c r="A21" s="51">
        <v>11</v>
      </c>
      <c r="B21" s="100">
        <v>1821614044</v>
      </c>
      <c r="C21" s="53" t="s">
        <v>88</v>
      </c>
      <c r="D21" s="82" t="s">
        <v>225</v>
      </c>
      <c r="E21" s="55" t="s">
        <v>463</v>
      </c>
      <c r="F21" s="93" t="s">
        <v>1570</v>
      </c>
      <c r="G21" s="57">
        <v>80</v>
      </c>
      <c r="H21" s="57">
        <v>80</v>
      </c>
      <c r="I21" s="57">
        <f t="shared" si="1"/>
        <v>80</v>
      </c>
      <c r="J21" s="51" t="str">
        <f t="shared" si="0"/>
        <v>TỐT</v>
      </c>
      <c r="K21" s="360"/>
      <c r="M21" s="1"/>
      <c r="N21" s="1"/>
      <c r="O21" s="1"/>
      <c r="P21" s="1"/>
      <c r="Q21" s="1"/>
    </row>
    <row r="22" spans="1:17" ht="24.75" customHeight="1">
      <c r="A22" s="51">
        <v>12</v>
      </c>
      <c r="B22" s="100">
        <v>1821614047</v>
      </c>
      <c r="C22" s="53" t="s">
        <v>464</v>
      </c>
      <c r="D22" s="82" t="s">
        <v>56</v>
      </c>
      <c r="E22" s="55" t="s">
        <v>61</v>
      </c>
      <c r="F22" s="93" t="s">
        <v>1570</v>
      </c>
      <c r="G22" s="57">
        <v>90</v>
      </c>
      <c r="H22" s="57">
        <v>96</v>
      </c>
      <c r="I22" s="57">
        <f t="shared" si="1"/>
        <v>93</v>
      </c>
      <c r="J22" s="51" t="str">
        <f t="shared" si="0"/>
        <v>X SẮC</v>
      </c>
      <c r="K22" s="360"/>
      <c r="M22" s="1"/>
      <c r="N22" s="1"/>
      <c r="O22" s="1"/>
      <c r="P22" s="1"/>
      <c r="Q22" s="1"/>
    </row>
    <row r="23" spans="1:17" ht="24.75" customHeight="1">
      <c r="A23" s="51">
        <v>13</v>
      </c>
      <c r="B23" s="100">
        <v>1821614050</v>
      </c>
      <c r="C23" s="53" t="s">
        <v>152</v>
      </c>
      <c r="D23" s="82" t="s">
        <v>50</v>
      </c>
      <c r="E23" s="55" t="s">
        <v>202</v>
      </c>
      <c r="F23" s="93" t="s">
        <v>1570</v>
      </c>
      <c r="G23" s="57">
        <v>85</v>
      </c>
      <c r="H23" s="57">
        <v>93</v>
      </c>
      <c r="I23" s="57">
        <f t="shared" si="1"/>
        <v>89</v>
      </c>
      <c r="J23" s="51" t="str">
        <f t="shared" si="0"/>
        <v>TỐT</v>
      </c>
      <c r="K23" s="360"/>
      <c r="M23" s="1"/>
      <c r="N23" s="1"/>
      <c r="O23" s="1"/>
      <c r="P23" s="1"/>
      <c r="Q23" s="1"/>
    </row>
    <row r="24" spans="1:17" ht="24.75" customHeight="1">
      <c r="A24" s="51">
        <v>14</v>
      </c>
      <c r="B24" s="100">
        <v>1821614053</v>
      </c>
      <c r="C24" s="53" t="s">
        <v>465</v>
      </c>
      <c r="D24" s="82" t="s">
        <v>79</v>
      </c>
      <c r="E24" s="55" t="s">
        <v>1742</v>
      </c>
      <c r="F24" s="93" t="s">
        <v>1570</v>
      </c>
      <c r="G24" s="57">
        <v>0</v>
      </c>
      <c r="H24" s="57">
        <v>0</v>
      </c>
      <c r="I24" s="57">
        <f t="shared" si="1"/>
        <v>0</v>
      </c>
      <c r="J24" s="51" t="str">
        <f t="shared" si="0"/>
        <v>KÉM</v>
      </c>
      <c r="K24" s="361" t="s">
        <v>2365</v>
      </c>
      <c r="L24" s="1" t="s">
        <v>2596</v>
      </c>
      <c r="M24" s="1"/>
      <c r="N24" s="1"/>
      <c r="O24" s="1"/>
      <c r="P24" s="1"/>
      <c r="Q24" s="1"/>
    </row>
    <row r="25" spans="1:17" ht="24.75" customHeight="1">
      <c r="A25" s="51">
        <v>15</v>
      </c>
      <c r="B25" s="100">
        <v>1821614055</v>
      </c>
      <c r="C25" s="53" t="s">
        <v>39</v>
      </c>
      <c r="D25" s="82" t="s">
        <v>262</v>
      </c>
      <c r="E25" s="55" t="s">
        <v>466</v>
      </c>
      <c r="F25" s="93" t="s">
        <v>1570</v>
      </c>
      <c r="G25" s="57">
        <v>78</v>
      </c>
      <c r="H25" s="57">
        <v>73</v>
      </c>
      <c r="I25" s="57">
        <f t="shared" si="1"/>
        <v>75.5</v>
      </c>
      <c r="J25" s="51" t="str">
        <f t="shared" si="0"/>
        <v>KHÁ</v>
      </c>
      <c r="K25" s="360"/>
      <c r="M25" s="1"/>
      <c r="N25" s="1"/>
      <c r="O25" s="1"/>
      <c r="P25" s="1"/>
      <c r="Q25" s="1"/>
    </row>
    <row r="26" spans="1:17" ht="24.75" customHeight="1">
      <c r="A26" s="51">
        <v>16</v>
      </c>
      <c r="B26" s="100">
        <v>1821614056</v>
      </c>
      <c r="C26" s="53" t="s">
        <v>467</v>
      </c>
      <c r="D26" s="82" t="s">
        <v>76</v>
      </c>
      <c r="E26" s="55" t="s">
        <v>468</v>
      </c>
      <c r="F26" s="93" t="s">
        <v>1570</v>
      </c>
      <c r="G26" s="57">
        <v>80</v>
      </c>
      <c r="H26" s="57">
        <v>80</v>
      </c>
      <c r="I26" s="57">
        <f t="shared" si="1"/>
        <v>80</v>
      </c>
      <c r="J26" s="51" t="str">
        <f t="shared" si="0"/>
        <v>TỐT</v>
      </c>
      <c r="K26" s="360"/>
      <c r="M26" s="1"/>
      <c r="N26" s="1"/>
      <c r="O26" s="1"/>
      <c r="P26" s="1"/>
      <c r="Q26" s="1"/>
    </row>
    <row r="27" spans="1:17" ht="24.75" customHeight="1">
      <c r="A27" s="51">
        <v>17</v>
      </c>
      <c r="B27" s="100">
        <v>1821614740</v>
      </c>
      <c r="C27" s="53" t="s">
        <v>298</v>
      </c>
      <c r="D27" s="82" t="s">
        <v>75</v>
      </c>
      <c r="E27" s="55" t="s">
        <v>469</v>
      </c>
      <c r="F27" s="93" t="s">
        <v>1570</v>
      </c>
      <c r="G27" s="57">
        <v>80</v>
      </c>
      <c r="H27" s="57">
        <v>80</v>
      </c>
      <c r="I27" s="57">
        <f t="shared" si="1"/>
        <v>80</v>
      </c>
      <c r="J27" s="51" t="str">
        <f t="shared" si="0"/>
        <v>TỐT</v>
      </c>
      <c r="K27" s="360"/>
      <c r="M27" s="1"/>
      <c r="N27" s="1"/>
      <c r="O27" s="1"/>
      <c r="P27" s="1"/>
      <c r="Q27" s="1"/>
    </row>
    <row r="28" spans="1:17" ht="24.75" customHeight="1">
      <c r="A28" s="51">
        <v>18</v>
      </c>
      <c r="B28" s="100">
        <v>1821614741</v>
      </c>
      <c r="C28" s="53" t="s">
        <v>470</v>
      </c>
      <c r="D28" s="82" t="s">
        <v>69</v>
      </c>
      <c r="E28" s="55" t="s">
        <v>471</v>
      </c>
      <c r="F28" s="93" t="s">
        <v>1570</v>
      </c>
      <c r="G28" s="57">
        <v>90</v>
      </c>
      <c r="H28" s="57">
        <v>90</v>
      </c>
      <c r="I28" s="57">
        <f t="shared" si="1"/>
        <v>90</v>
      </c>
      <c r="J28" s="51" t="str">
        <f t="shared" si="0"/>
        <v>X SẮC</v>
      </c>
      <c r="K28" s="360"/>
      <c r="M28" s="1"/>
      <c r="N28" s="1"/>
      <c r="O28" s="1"/>
      <c r="P28" s="1"/>
      <c r="Q28" s="1"/>
    </row>
    <row r="29" spans="1:17" ht="24.75" customHeight="1">
      <c r="A29" s="51">
        <v>19</v>
      </c>
      <c r="B29" s="100">
        <v>1821614743</v>
      </c>
      <c r="C29" s="53" t="s">
        <v>472</v>
      </c>
      <c r="D29" s="82" t="s">
        <v>367</v>
      </c>
      <c r="E29" s="55" t="s">
        <v>473</v>
      </c>
      <c r="F29" s="93" t="s">
        <v>1570</v>
      </c>
      <c r="G29" s="57">
        <v>73</v>
      </c>
      <c r="H29" s="57">
        <v>75</v>
      </c>
      <c r="I29" s="57">
        <f t="shared" si="1"/>
        <v>74</v>
      </c>
      <c r="J29" s="51" t="str">
        <f t="shared" si="0"/>
        <v>KHÁ</v>
      </c>
      <c r="K29" s="360"/>
      <c r="M29" s="1"/>
      <c r="N29" s="1"/>
      <c r="O29" s="1"/>
      <c r="P29" s="1"/>
      <c r="Q29" s="1"/>
    </row>
    <row r="30" spans="1:17" ht="24.75" customHeight="1">
      <c r="A30" s="51">
        <v>20</v>
      </c>
      <c r="B30" s="100">
        <v>1821614745</v>
      </c>
      <c r="C30" s="53" t="s">
        <v>474</v>
      </c>
      <c r="D30" s="82" t="s">
        <v>475</v>
      </c>
      <c r="E30" s="55" t="s">
        <v>78</v>
      </c>
      <c r="F30" s="93" t="s">
        <v>1570</v>
      </c>
      <c r="G30" s="57">
        <v>80</v>
      </c>
      <c r="H30" s="57">
        <v>80</v>
      </c>
      <c r="I30" s="57">
        <f t="shared" si="1"/>
        <v>80</v>
      </c>
      <c r="J30" s="51" t="str">
        <f t="shared" si="0"/>
        <v>TỐT</v>
      </c>
      <c r="K30" s="360"/>
      <c r="M30" s="1"/>
      <c r="N30" s="1"/>
      <c r="O30" s="1"/>
      <c r="P30" s="1"/>
      <c r="Q30" s="1"/>
    </row>
    <row r="31" spans="1:17" ht="24.75" customHeight="1">
      <c r="A31" s="51">
        <v>21</v>
      </c>
      <c r="B31" s="100">
        <v>1821614746</v>
      </c>
      <c r="C31" s="53" t="s">
        <v>62</v>
      </c>
      <c r="D31" s="82" t="s">
        <v>73</v>
      </c>
      <c r="E31" s="55" t="s">
        <v>476</v>
      </c>
      <c r="F31" s="93" t="s">
        <v>1570</v>
      </c>
      <c r="G31" s="57">
        <v>80</v>
      </c>
      <c r="H31" s="57">
        <v>80</v>
      </c>
      <c r="I31" s="57">
        <f t="shared" si="1"/>
        <v>80</v>
      </c>
      <c r="J31" s="51" t="str">
        <f t="shared" si="0"/>
        <v>TỐT</v>
      </c>
      <c r="K31" s="360"/>
      <c r="M31" s="1"/>
      <c r="N31" s="1"/>
      <c r="O31" s="1"/>
      <c r="P31" s="1"/>
      <c r="Q31" s="1"/>
    </row>
    <row r="32" spans="1:17" ht="24.75" customHeight="1">
      <c r="A32" s="51">
        <v>22</v>
      </c>
      <c r="B32" s="100">
        <v>1821615184</v>
      </c>
      <c r="C32" s="53" t="s">
        <v>477</v>
      </c>
      <c r="D32" s="82" t="s">
        <v>269</v>
      </c>
      <c r="E32" s="55" t="s">
        <v>1896</v>
      </c>
      <c r="F32" s="93" t="s">
        <v>1570</v>
      </c>
      <c r="G32" s="57">
        <v>75</v>
      </c>
      <c r="H32" s="57">
        <v>0</v>
      </c>
      <c r="I32" s="57">
        <f t="shared" si="1"/>
        <v>37.5</v>
      </c>
      <c r="J32" s="51" t="str">
        <f t="shared" si="0"/>
        <v>YẾU</v>
      </c>
      <c r="K32" s="360" t="s">
        <v>2450</v>
      </c>
      <c r="M32" s="1"/>
      <c r="N32" s="1"/>
      <c r="O32" s="1"/>
      <c r="P32" s="1"/>
      <c r="Q32" s="1"/>
    </row>
    <row r="33" spans="1:17" ht="24.75" customHeight="1">
      <c r="A33" s="51">
        <v>23</v>
      </c>
      <c r="B33" s="100">
        <v>1821615186</v>
      </c>
      <c r="C33" s="53" t="s">
        <v>226</v>
      </c>
      <c r="D33" s="82" t="s">
        <v>56</v>
      </c>
      <c r="E33" s="55" t="s">
        <v>154</v>
      </c>
      <c r="F33" s="93" t="s">
        <v>1570</v>
      </c>
      <c r="G33" s="57">
        <v>85</v>
      </c>
      <c r="H33" s="57">
        <v>90</v>
      </c>
      <c r="I33" s="57">
        <f t="shared" si="1"/>
        <v>87.5</v>
      </c>
      <c r="J33" s="51" t="str">
        <f t="shared" si="0"/>
        <v>TỐT</v>
      </c>
      <c r="K33" s="360"/>
      <c r="M33" s="1"/>
      <c r="N33" s="1"/>
      <c r="O33" s="1"/>
      <c r="P33" s="1"/>
      <c r="Q33" s="1"/>
    </row>
    <row r="34" spans="1:17" ht="24.75" customHeight="1">
      <c r="A34" s="51">
        <v>24</v>
      </c>
      <c r="B34" s="100">
        <v>1821615643</v>
      </c>
      <c r="C34" s="53" t="s">
        <v>38</v>
      </c>
      <c r="D34" s="82" t="s">
        <v>479</v>
      </c>
      <c r="E34" s="55" t="s">
        <v>81</v>
      </c>
      <c r="F34" s="93" t="s">
        <v>1570</v>
      </c>
      <c r="G34" s="57">
        <v>70</v>
      </c>
      <c r="H34" s="57">
        <v>80</v>
      </c>
      <c r="I34" s="57">
        <f t="shared" si="1"/>
        <v>75</v>
      </c>
      <c r="J34" s="51" t="str">
        <f t="shared" si="0"/>
        <v>KHÁ</v>
      </c>
      <c r="K34" s="360"/>
      <c r="M34" s="1"/>
      <c r="N34" s="1"/>
      <c r="O34" s="1"/>
      <c r="P34" s="1"/>
      <c r="Q34" s="1"/>
    </row>
    <row r="35" spans="1:17" ht="24.75" customHeight="1">
      <c r="A35" s="51">
        <v>25</v>
      </c>
      <c r="B35" s="100">
        <v>1821615644</v>
      </c>
      <c r="C35" s="53" t="s">
        <v>480</v>
      </c>
      <c r="D35" s="82" t="s">
        <v>255</v>
      </c>
      <c r="E35" s="55" t="s">
        <v>481</v>
      </c>
      <c r="F35" s="93" t="s">
        <v>1570</v>
      </c>
      <c r="G35" s="57">
        <v>93</v>
      </c>
      <c r="H35" s="57">
        <v>95</v>
      </c>
      <c r="I35" s="57">
        <f t="shared" si="1"/>
        <v>94</v>
      </c>
      <c r="J35" s="51" t="str">
        <f t="shared" si="0"/>
        <v>X SẮC</v>
      </c>
      <c r="K35" s="360"/>
      <c r="M35" s="1"/>
      <c r="N35" s="1"/>
      <c r="O35" s="1"/>
      <c r="P35" s="1"/>
      <c r="Q35" s="1"/>
    </row>
    <row r="36" spans="1:17" ht="24.75" customHeight="1">
      <c r="A36" s="58">
        <v>26</v>
      </c>
      <c r="B36" s="92">
        <v>1821624066</v>
      </c>
      <c r="C36" s="60" t="s">
        <v>62</v>
      </c>
      <c r="D36" s="87" t="s">
        <v>1496</v>
      </c>
      <c r="E36" s="62" t="s">
        <v>482</v>
      </c>
      <c r="F36" s="97" t="s">
        <v>1570</v>
      </c>
      <c r="G36" s="64">
        <v>75</v>
      </c>
      <c r="H36" s="64">
        <v>80</v>
      </c>
      <c r="I36" s="64">
        <f t="shared" si="1"/>
        <v>77.5</v>
      </c>
      <c r="J36" s="58" t="str">
        <f>IF(I36&gt;=90,"X SẮC",IF(I36&gt;=80,"TỐT",IF(I36&gt;=70,"KHÁ",IF(I36&gt;=60,"TB KHÁ",IF(I36&gt;=50,"T. BÌNH",IF(I36&gt;=30,"YẾU","KÉM"))))))</f>
        <v>KHÁ</v>
      </c>
      <c r="K36" s="362"/>
      <c r="M36" s="1"/>
      <c r="N36" s="1"/>
      <c r="O36" s="1"/>
      <c r="P36" s="1"/>
      <c r="Q36" s="1"/>
    </row>
    <row r="37" spans="1:12" ht="11.25" customHeight="1">
      <c r="A37" s="36"/>
      <c r="B37" s="37"/>
      <c r="C37" s="37"/>
      <c r="D37" s="37"/>
      <c r="E37" s="37"/>
      <c r="F37" s="37"/>
      <c r="G37" s="38"/>
      <c r="H37" s="38"/>
      <c r="I37" s="38"/>
      <c r="J37" s="36"/>
      <c r="K37" s="208"/>
      <c r="L37" s="38"/>
    </row>
    <row r="38" spans="1:18" ht="16.5">
      <c r="A38" s="36"/>
      <c r="B38" s="36"/>
      <c r="C38" s="38"/>
      <c r="D38" s="38"/>
      <c r="E38" s="38"/>
      <c r="F38" s="38"/>
      <c r="H38" s="332" t="s">
        <v>2448</v>
      </c>
      <c r="I38" s="333"/>
      <c r="J38" s="333"/>
      <c r="K38" s="256"/>
      <c r="O38" s="27"/>
      <c r="P38" s="27"/>
      <c r="Q38" s="27"/>
      <c r="R38" s="27"/>
    </row>
    <row r="39" spans="1:17" ht="16.5">
      <c r="A39" s="36"/>
      <c r="B39" s="36"/>
      <c r="C39" s="38"/>
      <c r="D39" s="38"/>
      <c r="E39" s="38"/>
      <c r="F39" s="38"/>
      <c r="H39" s="35" t="s">
        <v>738</v>
      </c>
      <c r="I39" s="163" t="s">
        <v>739</v>
      </c>
      <c r="J39" s="209" t="s">
        <v>1500</v>
      </c>
      <c r="K39" s="2"/>
      <c r="L39" s="2"/>
      <c r="M39" s="27"/>
      <c r="N39" s="27"/>
      <c r="O39" s="27"/>
      <c r="P39" s="27"/>
      <c r="Q39" s="1"/>
    </row>
    <row r="40" spans="1:17" ht="21" customHeight="1">
      <c r="A40" s="36"/>
      <c r="B40" s="70" t="s">
        <v>751</v>
      </c>
      <c r="C40" s="38"/>
      <c r="D40" s="38"/>
      <c r="E40" s="38"/>
      <c r="F40" s="38"/>
      <c r="H40" s="162" t="s">
        <v>172</v>
      </c>
      <c r="I40" s="163">
        <f>COUNTIF($J$11:$J$36,H40)</f>
        <v>6</v>
      </c>
      <c r="J40" s="164">
        <f aca="true" t="shared" si="2" ref="J40:J47">I40/$I$47</f>
        <v>0.23076923076923078</v>
      </c>
      <c r="K40" s="2"/>
      <c r="L40" s="2"/>
      <c r="Q40" s="1"/>
    </row>
    <row r="41" spans="1:17" ht="15.75" customHeight="1">
      <c r="A41" s="36"/>
      <c r="B41" s="36"/>
      <c r="C41" s="38"/>
      <c r="D41" s="38"/>
      <c r="E41" s="38"/>
      <c r="F41" s="38"/>
      <c r="H41" s="162" t="s">
        <v>173</v>
      </c>
      <c r="I41" s="163">
        <f aca="true" t="shared" si="3" ref="I41:I46">COUNTIF($J$11:$J$36,H41)</f>
        <v>9</v>
      </c>
      <c r="J41" s="164">
        <f t="shared" si="2"/>
        <v>0.34615384615384615</v>
      </c>
      <c r="K41" s="2"/>
      <c r="L41" s="2"/>
      <c r="Q41" s="1"/>
    </row>
    <row r="42" spans="1:17" ht="15.75" customHeight="1">
      <c r="A42" s="36"/>
      <c r="B42" s="36"/>
      <c r="C42" s="38"/>
      <c r="D42" s="38"/>
      <c r="E42" s="38"/>
      <c r="F42" s="38"/>
      <c r="H42" s="162" t="s">
        <v>740</v>
      </c>
      <c r="I42" s="163">
        <f t="shared" si="3"/>
        <v>7</v>
      </c>
      <c r="J42" s="164">
        <f t="shared" si="2"/>
        <v>0.2692307692307692</v>
      </c>
      <c r="K42" s="2"/>
      <c r="L42" s="2"/>
      <c r="Q42" s="1"/>
    </row>
    <row r="43" spans="1:17" ht="15.75" customHeight="1">
      <c r="A43" s="36"/>
      <c r="B43" s="36"/>
      <c r="C43" s="38"/>
      <c r="D43" s="38"/>
      <c r="E43" s="38"/>
      <c r="F43" s="38"/>
      <c r="H43" s="162" t="s">
        <v>741</v>
      </c>
      <c r="I43" s="163">
        <f t="shared" si="3"/>
        <v>0</v>
      </c>
      <c r="J43" s="164">
        <f t="shared" si="2"/>
        <v>0</v>
      </c>
      <c r="K43" s="2"/>
      <c r="L43" s="2"/>
      <c r="Q43" s="1"/>
    </row>
    <row r="44" spans="1:17" ht="15.75" customHeight="1">
      <c r="A44" s="36"/>
      <c r="B44" s="36"/>
      <c r="C44" s="38"/>
      <c r="D44" s="38"/>
      <c r="E44" s="38"/>
      <c r="F44" s="38"/>
      <c r="H44" s="162" t="s">
        <v>2597</v>
      </c>
      <c r="I44" s="163">
        <f t="shared" si="3"/>
        <v>0</v>
      </c>
      <c r="J44" s="164">
        <f t="shared" si="2"/>
        <v>0</v>
      </c>
      <c r="K44" s="2"/>
      <c r="L44" s="2"/>
      <c r="Q44" s="1"/>
    </row>
    <row r="45" spans="1:17" ht="15.75" customHeight="1">
      <c r="A45" s="36"/>
      <c r="B45" s="36"/>
      <c r="C45" s="38"/>
      <c r="D45" s="38"/>
      <c r="E45" s="38"/>
      <c r="F45" s="38"/>
      <c r="H45" s="162" t="s">
        <v>1939</v>
      </c>
      <c r="I45" s="163">
        <f t="shared" si="3"/>
        <v>3</v>
      </c>
      <c r="J45" s="164">
        <f t="shared" si="2"/>
        <v>0.11538461538461539</v>
      </c>
      <c r="K45" s="2"/>
      <c r="L45" s="2"/>
      <c r="Q45" s="1"/>
    </row>
    <row r="46" spans="1:17" ht="21" customHeight="1">
      <c r="A46" s="36"/>
      <c r="B46" s="70" t="s">
        <v>745</v>
      </c>
      <c r="C46" s="38"/>
      <c r="D46" s="38"/>
      <c r="E46" s="38"/>
      <c r="F46" s="38"/>
      <c r="H46" s="162" t="s">
        <v>743</v>
      </c>
      <c r="I46" s="163">
        <f t="shared" si="3"/>
        <v>1</v>
      </c>
      <c r="J46" s="164">
        <f t="shared" si="2"/>
        <v>0.038461538461538464</v>
      </c>
      <c r="K46" s="2"/>
      <c r="L46" s="2"/>
      <c r="Q46" s="1"/>
    </row>
    <row r="47" spans="1:17" ht="15.75" customHeight="1">
      <c r="A47" s="36"/>
      <c r="B47" s="36"/>
      <c r="C47" s="38"/>
      <c r="D47" s="38"/>
      <c r="E47" s="38"/>
      <c r="F47" s="38"/>
      <c r="H47" s="162" t="s">
        <v>744</v>
      </c>
      <c r="I47" s="163">
        <f>SUM(I40:I46)</f>
        <v>26</v>
      </c>
      <c r="J47" s="164">
        <f t="shared" si="2"/>
        <v>1</v>
      </c>
      <c r="K47" s="2"/>
      <c r="L47" s="2"/>
      <c r="Q47" s="1"/>
    </row>
    <row r="48" spans="2:18" s="3" customFormat="1" ht="16.5">
      <c r="B48" s="1"/>
      <c r="F48" s="40"/>
      <c r="G48" s="40"/>
      <c r="H48" s="40"/>
      <c r="I48" s="40"/>
      <c r="J48" s="20"/>
      <c r="K48" s="210"/>
      <c r="L48" s="40"/>
      <c r="M48" s="7"/>
      <c r="N48" s="7"/>
      <c r="O48" s="7"/>
      <c r="P48" s="7"/>
      <c r="Q48" s="7"/>
      <c r="R48" s="7"/>
    </row>
    <row r="49" spans="6:13" s="65" customFormat="1" ht="21" customHeight="1">
      <c r="F49" s="326" t="str">
        <f ca="1">"Đà Nẵng, ngày"&amp;" "&amp;DAY(TODAY())&amp;" "&amp;"tháng"&amp;" "&amp;MONTH(TODAY())&amp;" "&amp;"năm"&amp;" "&amp;YEAR(TODAY())</f>
        <v>Đà Nẵng, ngày 21 tháng 8 năm 2015</v>
      </c>
      <c r="G49" s="326"/>
      <c r="H49" s="326"/>
      <c r="I49" s="326"/>
      <c r="J49" s="326"/>
      <c r="K49" s="326"/>
      <c r="L49" s="106"/>
      <c r="M49" s="106"/>
    </row>
    <row r="50" spans="1:12" s="68" customFormat="1" ht="21" customHeight="1">
      <c r="A50" s="66" t="s">
        <v>1992</v>
      </c>
      <c r="B50" s="66"/>
      <c r="C50" s="66"/>
      <c r="D50" s="66"/>
      <c r="E50" s="66"/>
      <c r="F50" s="66"/>
      <c r="G50" s="66"/>
      <c r="H50" s="66"/>
      <c r="I50" s="66"/>
      <c r="J50" s="245"/>
      <c r="K50" s="211"/>
      <c r="L50" s="67"/>
    </row>
    <row r="51" spans="13:17" ht="16.5">
      <c r="M51" s="1"/>
      <c r="N51" s="1"/>
      <c r="O51" s="1"/>
      <c r="P51" s="1"/>
      <c r="Q51" s="1"/>
    </row>
    <row r="52" spans="13:17" ht="16.5">
      <c r="M52" s="1"/>
      <c r="N52" s="1"/>
      <c r="O52" s="1"/>
      <c r="P52" s="1"/>
      <c r="Q52" s="1"/>
    </row>
    <row r="53" spans="1:17" ht="16.5">
      <c r="A53" s="69"/>
      <c r="B53" s="69"/>
      <c r="C53" s="69"/>
      <c r="K53" s="69"/>
      <c r="L53" s="39"/>
      <c r="M53" s="1"/>
      <c r="N53" s="1"/>
      <c r="O53" s="1"/>
      <c r="P53" s="1"/>
      <c r="Q53" s="1"/>
    </row>
    <row r="54" spans="13:17" ht="16.5">
      <c r="M54" s="1"/>
      <c r="N54" s="1"/>
      <c r="O54" s="1"/>
      <c r="P54" s="1"/>
      <c r="Q54" s="1"/>
    </row>
    <row r="55" spans="1:17" ht="16.5">
      <c r="A55" s="3" t="s">
        <v>1931</v>
      </c>
      <c r="M55" s="1"/>
      <c r="N55" s="1"/>
      <c r="O55" s="1"/>
      <c r="P55" s="1"/>
      <c r="Q55" s="1"/>
    </row>
  </sheetData>
  <sheetProtection/>
  <mergeCells count="17">
    <mergeCell ref="F49:K49"/>
    <mergeCell ref="A2:D2"/>
    <mergeCell ref="A3:D3"/>
    <mergeCell ref="E2:K2"/>
    <mergeCell ref="E3:K3"/>
    <mergeCell ref="L3:N3"/>
    <mergeCell ref="A5:K5"/>
    <mergeCell ref="H38:J38"/>
    <mergeCell ref="A6:K6"/>
    <mergeCell ref="L6:N6"/>
    <mergeCell ref="A7:K7"/>
    <mergeCell ref="L7:N7"/>
    <mergeCell ref="A8:K8"/>
    <mergeCell ref="L8:N8"/>
    <mergeCell ref="C10:D10"/>
    <mergeCell ref="A9:K9"/>
    <mergeCell ref="L9:N9"/>
  </mergeCells>
  <conditionalFormatting sqref="G11:I36">
    <cfRule type="cellIs" priority="6" dxfId="0" operator="equal" stopIfTrue="1">
      <formula>0</formula>
    </cfRule>
  </conditionalFormatting>
  <printOptions/>
  <pageMargins left="0.45" right="0.15748031496062992" top="0.31496062992125984" bottom="0.2362204724409449" header="0.2755905511811024" footer="0.2362204724409449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26"/>
  <sheetViews>
    <sheetView zoomScale="98" zoomScaleNormal="98" zoomScalePageLayoutView="0" workbookViewId="0" topLeftCell="A1">
      <selection activeCell="A6" sqref="A6:K6"/>
    </sheetView>
  </sheetViews>
  <sheetFormatPr defaultColWidth="9.140625" defaultRowHeight="12.75"/>
  <cols>
    <col min="1" max="1" width="4.8515625" style="1" customWidth="1"/>
    <col min="2" max="2" width="10.00390625" style="1" customWidth="1"/>
    <col min="3" max="3" width="16.140625" style="1" customWidth="1"/>
    <col min="4" max="4" width="7.421875" style="1" customWidth="1"/>
    <col min="5" max="5" width="9.28125" style="1" customWidth="1"/>
    <col min="6" max="6" width="11.421875" style="1" customWidth="1"/>
    <col min="7" max="9" width="7.140625" style="1" customWidth="1"/>
    <col min="10" max="10" width="7.140625" style="241" customWidth="1"/>
    <col min="11" max="11" width="7.140625" style="1" customWidth="1"/>
    <col min="12" max="12" width="8.57421875" style="1" customWidth="1"/>
    <col min="13" max="16384" width="9.140625" style="1" customWidth="1"/>
  </cols>
  <sheetData>
    <row r="1" spans="7:12" ht="9" customHeight="1">
      <c r="G1" s="105"/>
      <c r="H1" s="105"/>
      <c r="I1" s="105"/>
      <c r="J1" s="244"/>
      <c r="K1" s="105"/>
      <c r="L1" s="105"/>
    </row>
    <row r="2" spans="1:12" ht="19.5" customHeight="1">
      <c r="A2" s="322" t="s">
        <v>732</v>
      </c>
      <c r="B2" s="322"/>
      <c r="C2" s="322"/>
      <c r="D2" s="322"/>
      <c r="E2" s="321" t="s">
        <v>733</v>
      </c>
      <c r="F2" s="321"/>
      <c r="G2" s="321"/>
      <c r="H2" s="321"/>
      <c r="I2" s="321"/>
      <c r="J2" s="321"/>
      <c r="K2" s="321"/>
      <c r="L2" s="39"/>
    </row>
    <row r="3" spans="1:12" ht="16.5">
      <c r="A3" s="321" t="s">
        <v>734</v>
      </c>
      <c r="B3" s="321"/>
      <c r="C3" s="321"/>
      <c r="D3" s="321"/>
      <c r="E3" s="321" t="s">
        <v>731</v>
      </c>
      <c r="F3" s="321"/>
      <c r="G3" s="321"/>
      <c r="H3" s="321"/>
      <c r="I3" s="321"/>
      <c r="J3" s="321"/>
      <c r="K3" s="321"/>
      <c r="L3" s="240"/>
    </row>
    <row r="4" spans="7:12" ht="16.5">
      <c r="G4" s="105"/>
      <c r="H4" s="105"/>
      <c r="I4" s="105"/>
      <c r="J4" s="244"/>
      <c r="K4" s="105"/>
      <c r="L4" s="105"/>
    </row>
    <row r="5" spans="1:12" ht="16.5">
      <c r="A5" s="321" t="s">
        <v>750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9"/>
    </row>
    <row r="6" spans="1:12" ht="16.5">
      <c r="A6" s="321" t="s">
        <v>2446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240"/>
    </row>
    <row r="7" spans="1:12" ht="16.5">
      <c r="A7" s="321" t="s">
        <v>1965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240"/>
    </row>
    <row r="8" spans="1:12" ht="17.25" customHeight="1">
      <c r="A8" s="321" t="s">
        <v>1933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240"/>
    </row>
    <row r="9" spans="1:12" s="2" customFormat="1" ht="17.25" customHeight="1">
      <c r="A9" s="321" t="s">
        <v>749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240"/>
    </row>
    <row r="10" spans="1:11" s="3" customFormat="1" ht="52.5" customHeight="1">
      <c r="A10" s="102" t="s">
        <v>729</v>
      </c>
      <c r="B10" s="102" t="s">
        <v>736</v>
      </c>
      <c r="C10" s="320" t="s">
        <v>735</v>
      </c>
      <c r="D10" s="320"/>
      <c r="E10" s="103" t="s">
        <v>748</v>
      </c>
      <c r="F10" s="104" t="s">
        <v>1499</v>
      </c>
      <c r="G10" s="103" t="s">
        <v>1934</v>
      </c>
      <c r="H10" s="103" t="s">
        <v>2443</v>
      </c>
      <c r="I10" s="103" t="s">
        <v>2445</v>
      </c>
      <c r="J10" s="103" t="s">
        <v>2449</v>
      </c>
      <c r="K10" s="103" t="s">
        <v>737</v>
      </c>
    </row>
    <row r="11" spans="1:11" ht="27.75" customHeight="1">
      <c r="A11" s="28">
        <v>1</v>
      </c>
      <c r="B11" s="78">
        <v>1821413566</v>
      </c>
      <c r="C11" s="353" t="s">
        <v>126</v>
      </c>
      <c r="D11" s="79" t="s">
        <v>190</v>
      </c>
      <c r="E11" s="168" t="s">
        <v>91</v>
      </c>
      <c r="F11" s="99" t="s">
        <v>2691</v>
      </c>
      <c r="G11" s="48">
        <v>80</v>
      </c>
      <c r="H11" s="48">
        <v>75</v>
      </c>
      <c r="I11" s="48">
        <f>(G11+H11)/2</f>
        <v>77.5</v>
      </c>
      <c r="J11" s="42" t="str">
        <f aca="true" t="shared" si="0" ref="J11:J74">IF(I11&gt;=90,"X SẮC",IF(I11&gt;=80,"TỐT",IF(I11&gt;=70,"KHÁ",IF(I11&gt;=60,"TB KHÁ",IF(I11&gt;=50,"T. BÌNH",IF(I11&gt;=30,"YẾU","KÉM"))))))</f>
        <v>KHÁ</v>
      </c>
      <c r="K11" s="346"/>
    </row>
    <row r="12" spans="1:11" ht="27.75" customHeight="1">
      <c r="A12" s="30">
        <v>2</v>
      </c>
      <c r="B12" s="81">
        <v>1821413848</v>
      </c>
      <c r="C12" s="351" t="s">
        <v>308</v>
      </c>
      <c r="D12" s="82" t="s">
        <v>33</v>
      </c>
      <c r="E12" s="169" t="s">
        <v>309</v>
      </c>
      <c r="F12" s="93" t="s">
        <v>2691</v>
      </c>
      <c r="G12" s="57">
        <v>85</v>
      </c>
      <c r="H12" s="57">
        <v>75</v>
      </c>
      <c r="I12" s="57">
        <f aca="true" t="shared" si="1" ref="I12:I75">(G12+H12)/2</f>
        <v>80</v>
      </c>
      <c r="J12" s="51" t="str">
        <f t="shared" si="0"/>
        <v>TỐT</v>
      </c>
      <c r="K12" s="347"/>
    </row>
    <row r="13" spans="1:11" ht="27.75" customHeight="1">
      <c r="A13" s="30">
        <v>3</v>
      </c>
      <c r="B13" s="81">
        <v>1820416017</v>
      </c>
      <c r="C13" s="351" t="s">
        <v>1471</v>
      </c>
      <c r="D13" s="82" t="s">
        <v>275</v>
      </c>
      <c r="E13" s="169" t="s">
        <v>49</v>
      </c>
      <c r="F13" s="93" t="s">
        <v>2691</v>
      </c>
      <c r="G13" s="57">
        <v>85</v>
      </c>
      <c r="H13" s="57">
        <v>85</v>
      </c>
      <c r="I13" s="57">
        <f t="shared" si="1"/>
        <v>85</v>
      </c>
      <c r="J13" s="51" t="str">
        <f t="shared" si="0"/>
        <v>TỐT</v>
      </c>
      <c r="K13" s="347"/>
    </row>
    <row r="14" spans="1:11" ht="27.75" customHeight="1">
      <c r="A14" s="30">
        <v>4</v>
      </c>
      <c r="B14" s="81">
        <v>1821413849</v>
      </c>
      <c r="C14" s="351" t="s">
        <v>310</v>
      </c>
      <c r="D14" s="82" t="s">
        <v>311</v>
      </c>
      <c r="E14" s="169" t="s">
        <v>16</v>
      </c>
      <c r="F14" s="93" t="s">
        <v>2691</v>
      </c>
      <c r="G14" s="57">
        <v>80</v>
      </c>
      <c r="H14" s="57">
        <v>75</v>
      </c>
      <c r="I14" s="57">
        <f t="shared" si="1"/>
        <v>77.5</v>
      </c>
      <c r="J14" s="51" t="str">
        <f t="shared" si="0"/>
        <v>KHÁ</v>
      </c>
      <c r="K14" s="347"/>
    </row>
    <row r="15" spans="1:11" ht="27.75" customHeight="1">
      <c r="A15" s="30">
        <v>5</v>
      </c>
      <c r="B15" s="81">
        <v>1820415843</v>
      </c>
      <c r="C15" s="351" t="s">
        <v>547</v>
      </c>
      <c r="D15" s="82" t="s">
        <v>83</v>
      </c>
      <c r="E15" s="169" t="s">
        <v>118</v>
      </c>
      <c r="F15" s="93" t="s">
        <v>2691</v>
      </c>
      <c r="G15" s="57">
        <v>85</v>
      </c>
      <c r="H15" s="57">
        <v>85</v>
      </c>
      <c r="I15" s="57">
        <f t="shared" si="1"/>
        <v>85</v>
      </c>
      <c r="J15" s="51" t="str">
        <f t="shared" si="0"/>
        <v>TỐT</v>
      </c>
      <c r="K15" s="347"/>
    </row>
    <row r="16" spans="1:11" ht="27.75" customHeight="1">
      <c r="A16" s="30">
        <v>6</v>
      </c>
      <c r="B16" s="81">
        <v>1821413559</v>
      </c>
      <c r="C16" s="351" t="s">
        <v>39</v>
      </c>
      <c r="D16" s="82" t="s">
        <v>291</v>
      </c>
      <c r="E16" s="169" t="s">
        <v>1916</v>
      </c>
      <c r="F16" s="93" t="s">
        <v>2691</v>
      </c>
      <c r="G16" s="57">
        <v>85</v>
      </c>
      <c r="H16" s="57">
        <v>85</v>
      </c>
      <c r="I16" s="57">
        <f t="shared" si="1"/>
        <v>85</v>
      </c>
      <c r="J16" s="51" t="str">
        <f t="shared" si="0"/>
        <v>TỐT</v>
      </c>
      <c r="K16" s="347"/>
    </row>
    <row r="17" spans="1:11" ht="27.75" customHeight="1">
      <c r="A17" s="30">
        <v>7</v>
      </c>
      <c r="B17" s="81">
        <v>1821413560</v>
      </c>
      <c r="C17" s="351" t="s">
        <v>39</v>
      </c>
      <c r="D17" s="82" t="s">
        <v>292</v>
      </c>
      <c r="E17" s="169" t="s">
        <v>1916</v>
      </c>
      <c r="F17" s="93" t="s">
        <v>2691</v>
      </c>
      <c r="G17" s="57">
        <v>88</v>
      </c>
      <c r="H17" s="57">
        <v>85</v>
      </c>
      <c r="I17" s="57">
        <f t="shared" si="1"/>
        <v>86.5</v>
      </c>
      <c r="J17" s="51" t="str">
        <f t="shared" si="0"/>
        <v>TỐT</v>
      </c>
      <c r="K17" s="347"/>
    </row>
    <row r="18" spans="1:11" ht="27.75" customHeight="1">
      <c r="A18" s="30">
        <v>8</v>
      </c>
      <c r="B18" s="81">
        <v>1821413857</v>
      </c>
      <c r="C18" s="351" t="s">
        <v>322</v>
      </c>
      <c r="D18" s="82" t="s">
        <v>77</v>
      </c>
      <c r="E18" s="169" t="s">
        <v>323</v>
      </c>
      <c r="F18" s="93" t="s">
        <v>2691</v>
      </c>
      <c r="G18" s="57">
        <v>85</v>
      </c>
      <c r="H18" s="57">
        <v>85</v>
      </c>
      <c r="I18" s="57">
        <f t="shared" si="1"/>
        <v>85</v>
      </c>
      <c r="J18" s="51" t="str">
        <f t="shared" si="0"/>
        <v>TỐT</v>
      </c>
      <c r="K18" s="347"/>
    </row>
    <row r="19" spans="1:11" ht="27.75" customHeight="1">
      <c r="A19" s="30">
        <v>9</v>
      </c>
      <c r="B19" s="81">
        <v>1821413547</v>
      </c>
      <c r="C19" s="351" t="s">
        <v>280</v>
      </c>
      <c r="D19" s="82" t="s">
        <v>107</v>
      </c>
      <c r="E19" s="169" t="s">
        <v>281</v>
      </c>
      <c r="F19" s="93" t="s">
        <v>2691</v>
      </c>
      <c r="G19" s="57">
        <v>85</v>
      </c>
      <c r="H19" s="57">
        <v>75</v>
      </c>
      <c r="I19" s="57">
        <f t="shared" si="1"/>
        <v>80</v>
      </c>
      <c r="J19" s="51" t="str">
        <f t="shared" si="0"/>
        <v>TỐT</v>
      </c>
      <c r="K19" s="347"/>
    </row>
    <row r="20" spans="1:11" ht="27.75" customHeight="1">
      <c r="A20" s="30">
        <v>10</v>
      </c>
      <c r="B20" s="81">
        <v>1821414122</v>
      </c>
      <c r="C20" s="351" t="s">
        <v>99</v>
      </c>
      <c r="D20" s="82" t="s">
        <v>96</v>
      </c>
      <c r="E20" s="169" t="s">
        <v>287</v>
      </c>
      <c r="F20" s="93" t="s">
        <v>2691</v>
      </c>
      <c r="G20" s="57">
        <v>80</v>
      </c>
      <c r="H20" s="57">
        <v>75</v>
      </c>
      <c r="I20" s="57">
        <f t="shared" si="1"/>
        <v>77.5</v>
      </c>
      <c r="J20" s="51" t="str">
        <f t="shared" si="0"/>
        <v>KHÁ</v>
      </c>
      <c r="K20" s="347"/>
    </row>
    <row r="21" spans="1:11" ht="27.75" customHeight="1">
      <c r="A21" s="30">
        <v>11</v>
      </c>
      <c r="B21" s="81">
        <v>1821413553</v>
      </c>
      <c r="C21" s="351" t="s">
        <v>283</v>
      </c>
      <c r="D21" s="82" t="s">
        <v>249</v>
      </c>
      <c r="E21" s="169" t="s">
        <v>284</v>
      </c>
      <c r="F21" s="93" t="s">
        <v>2691</v>
      </c>
      <c r="G21" s="57">
        <v>80</v>
      </c>
      <c r="H21" s="57">
        <v>75</v>
      </c>
      <c r="I21" s="57">
        <f t="shared" si="1"/>
        <v>77.5</v>
      </c>
      <c r="J21" s="51" t="str">
        <f t="shared" si="0"/>
        <v>KHÁ</v>
      </c>
      <c r="K21" s="347"/>
    </row>
    <row r="22" spans="1:11" ht="27.75" customHeight="1">
      <c r="A22" s="30">
        <v>12</v>
      </c>
      <c r="B22" s="81">
        <v>1821413853</v>
      </c>
      <c r="C22" s="351" t="s">
        <v>314</v>
      </c>
      <c r="D22" s="82" t="s">
        <v>315</v>
      </c>
      <c r="E22" s="169" t="s">
        <v>1869</v>
      </c>
      <c r="F22" s="93" t="s">
        <v>2691</v>
      </c>
      <c r="G22" s="57">
        <v>80</v>
      </c>
      <c r="H22" s="57">
        <v>65</v>
      </c>
      <c r="I22" s="57">
        <f t="shared" si="1"/>
        <v>72.5</v>
      </c>
      <c r="J22" s="51" t="str">
        <f t="shared" si="0"/>
        <v>KHÁ</v>
      </c>
      <c r="K22" s="347"/>
    </row>
    <row r="23" spans="1:11" ht="27.75" customHeight="1">
      <c r="A23" s="30">
        <v>13</v>
      </c>
      <c r="B23" s="81">
        <v>1821414112</v>
      </c>
      <c r="C23" s="351" t="s">
        <v>326</v>
      </c>
      <c r="D23" s="82" t="s">
        <v>139</v>
      </c>
      <c r="E23" s="169" t="s">
        <v>157</v>
      </c>
      <c r="F23" s="93" t="s">
        <v>2691</v>
      </c>
      <c r="G23" s="57">
        <v>80</v>
      </c>
      <c r="H23" s="57">
        <v>75</v>
      </c>
      <c r="I23" s="57">
        <f t="shared" si="1"/>
        <v>77.5</v>
      </c>
      <c r="J23" s="51" t="str">
        <f t="shared" si="0"/>
        <v>KHÁ</v>
      </c>
      <c r="K23" s="347"/>
    </row>
    <row r="24" spans="1:11" ht="27.75" customHeight="1">
      <c r="A24" s="30">
        <v>14</v>
      </c>
      <c r="B24" s="81">
        <v>1821413562</v>
      </c>
      <c r="C24" s="351" t="s">
        <v>296</v>
      </c>
      <c r="D24" s="82" t="s">
        <v>240</v>
      </c>
      <c r="E24" s="169" t="s">
        <v>297</v>
      </c>
      <c r="F24" s="93" t="s">
        <v>2691</v>
      </c>
      <c r="G24" s="57">
        <v>95</v>
      </c>
      <c r="H24" s="57">
        <v>85</v>
      </c>
      <c r="I24" s="57">
        <f t="shared" si="1"/>
        <v>90</v>
      </c>
      <c r="J24" s="51" t="str">
        <f t="shared" si="0"/>
        <v>X SẮC</v>
      </c>
      <c r="K24" s="347"/>
    </row>
    <row r="25" spans="1:11" ht="27.75" customHeight="1">
      <c r="A25" s="30">
        <v>15</v>
      </c>
      <c r="B25" s="81">
        <v>1821413567</v>
      </c>
      <c r="C25" s="351" t="s">
        <v>1473</v>
      </c>
      <c r="D25" s="82" t="s">
        <v>240</v>
      </c>
      <c r="E25" s="169" t="s">
        <v>302</v>
      </c>
      <c r="F25" s="93" t="s">
        <v>2691</v>
      </c>
      <c r="G25" s="57">
        <v>0</v>
      </c>
      <c r="H25" s="57">
        <v>0</v>
      </c>
      <c r="I25" s="57">
        <f t="shared" si="1"/>
        <v>0</v>
      </c>
      <c r="J25" s="51" t="str">
        <f t="shared" si="0"/>
        <v>KÉM</v>
      </c>
      <c r="K25" s="347" t="s">
        <v>2459</v>
      </c>
    </row>
    <row r="26" spans="1:11" ht="27.75" customHeight="1">
      <c r="A26" s="30">
        <v>16</v>
      </c>
      <c r="B26" s="81">
        <v>1821413856</v>
      </c>
      <c r="C26" s="351" t="s">
        <v>320</v>
      </c>
      <c r="D26" s="82" t="s">
        <v>52</v>
      </c>
      <c r="E26" s="169" t="s">
        <v>321</v>
      </c>
      <c r="F26" s="93" t="s">
        <v>2691</v>
      </c>
      <c r="G26" s="57">
        <v>85</v>
      </c>
      <c r="H26" s="57">
        <v>85</v>
      </c>
      <c r="I26" s="57">
        <f t="shared" si="1"/>
        <v>85</v>
      </c>
      <c r="J26" s="51" t="str">
        <f t="shared" si="0"/>
        <v>TỐT</v>
      </c>
      <c r="K26" s="347"/>
    </row>
    <row r="27" spans="1:11" ht="27.75" customHeight="1">
      <c r="A27" s="30">
        <v>17</v>
      </c>
      <c r="B27" s="81">
        <v>1821413554</v>
      </c>
      <c r="C27" s="351" t="s">
        <v>285</v>
      </c>
      <c r="D27" s="82" t="s">
        <v>92</v>
      </c>
      <c r="E27" s="169" t="s">
        <v>286</v>
      </c>
      <c r="F27" s="93" t="s">
        <v>2691</v>
      </c>
      <c r="G27" s="57">
        <v>80</v>
      </c>
      <c r="H27" s="57">
        <v>75</v>
      </c>
      <c r="I27" s="57">
        <f t="shared" si="1"/>
        <v>77.5</v>
      </c>
      <c r="J27" s="51" t="str">
        <f t="shared" si="0"/>
        <v>KHÁ</v>
      </c>
      <c r="K27" s="347"/>
    </row>
    <row r="28" spans="1:11" ht="27.75" customHeight="1">
      <c r="A28" s="30">
        <v>18</v>
      </c>
      <c r="B28" s="81">
        <v>1821413564</v>
      </c>
      <c r="C28" s="351" t="s">
        <v>299</v>
      </c>
      <c r="D28" s="82" t="s">
        <v>94</v>
      </c>
      <c r="E28" s="169" t="s">
        <v>1736</v>
      </c>
      <c r="F28" s="93" t="s">
        <v>2691</v>
      </c>
      <c r="G28" s="57">
        <v>80</v>
      </c>
      <c r="H28" s="57">
        <v>75</v>
      </c>
      <c r="I28" s="57">
        <f t="shared" si="1"/>
        <v>77.5</v>
      </c>
      <c r="J28" s="51" t="str">
        <f t="shared" si="0"/>
        <v>KHÁ</v>
      </c>
      <c r="K28" s="347"/>
    </row>
    <row r="29" spans="1:11" ht="27.75" customHeight="1">
      <c r="A29" s="30">
        <v>19</v>
      </c>
      <c r="B29" s="81">
        <v>1820425850</v>
      </c>
      <c r="C29" s="351" t="s">
        <v>501</v>
      </c>
      <c r="D29" s="82" t="s">
        <v>278</v>
      </c>
      <c r="E29" s="169" t="s">
        <v>279</v>
      </c>
      <c r="F29" s="93" t="s">
        <v>2691</v>
      </c>
      <c r="G29" s="57">
        <v>80</v>
      </c>
      <c r="H29" s="57">
        <v>75</v>
      </c>
      <c r="I29" s="57">
        <f t="shared" si="1"/>
        <v>77.5</v>
      </c>
      <c r="J29" s="51" t="str">
        <f t="shared" si="0"/>
        <v>KHÁ</v>
      </c>
      <c r="K29" s="347"/>
    </row>
    <row r="30" spans="1:11" ht="27.75" customHeight="1">
      <c r="A30" s="30">
        <v>20</v>
      </c>
      <c r="B30" s="81">
        <v>1821413855</v>
      </c>
      <c r="C30" s="351" t="s">
        <v>317</v>
      </c>
      <c r="D30" s="82" t="s">
        <v>318</v>
      </c>
      <c r="E30" s="169" t="s">
        <v>319</v>
      </c>
      <c r="F30" s="93" t="s">
        <v>2691</v>
      </c>
      <c r="G30" s="57">
        <v>87</v>
      </c>
      <c r="H30" s="57">
        <v>85</v>
      </c>
      <c r="I30" s="57">
        <f t="shared" si="1"/>
        <v>86</v>
      </c>
      <c r="J30" s="51" t="str">
        <f t="shared" si="0"/>
        <v>TỐT</v>
      </c>
      <c r="K30" s="347"/>
    </row>
    <row r="31" spans="1:11" ht="27.75" customHeight="1">
      <c r="A31" s="30">
        <v>21</v>
      </c>
      <c r="B31" s="81">
        <v>1821414109</v>
      </c>
      <c r="C31" s="351" t="s">
        <v>60</v>
      </c>
      <c r="D31" s="82" t="s">
        <v>324</v>
      </c>
      <c r="E31" s="169" t="s">
        <v>325</v>
      </c>
      <c r="F31" s="93" t="s">
        <v>2691</v>
      </c>
      <c r="G31" s="57">
        <v>0</v>
      </c>
      <c r="H31" s="57">
        <v>0</v>
      </c>
      <c r="I31" s="57">
        <f t="shared" si="1"/>
        <v>0</v>
      </c>
      <c r="J31" s="51" t="str">
        <f t="shared" si="0"/>
        <v>KÉM</v>
      </c>
      <c r="K31" s="347" t="s">
        <v>2459</v>
      </c>
    </row>
    <row r="32" spans="1:11" ht="27.75" customHeight="1">
      <c r="A32" s="30">
        <v>22</v>
      </c>
      <c r="B32" s="81">
        <v>1820416204</v>
      </c>
      <c r="C32" s="351" t="s">
        <v>1472</v>
      </c>
      <c r="D32" s="82" t="s">
        <v>69</v>
      </c>
      <c r="E32" s="169" t="s">
        <v>276</v>
      </c>
      <c r="F32" s="93" t="s">
        <v>2691</v>
      </c>
      <c r="G32" s="57">
        <v>85</v>
      </c>
      <c r="H32" s="57">
        <v>85</v>
      </c>
      <c r="I32" s="57">
        <f t="shared" si="1"/>
        <v>85</v>
      </c>
      <c r="J32" s="51" t="str">
        <f t="shared" si="0"/>
        <v>TỐT</v>
      </c>
      <c r="K32" s="347"/>
    </row>
    <row r="33" spans="1:11" ht="27.75" customHeight="1">
      <c r="A33" s="30">
        <v>23</v>
      </c>
      <c r="B33" s="81">
        <v>1821415665</v>
      </c>
      <c r="C33" s="351" t="s">
        <v>126</v>
      </c>
      <c r="D33" s="82" t="s">
        <v>333</v>
      </c>
      <c r="E33" s="169" t="s">
        <v>334</v>
      </c>
      <c r="F33" s="93" t="s">
        <v>2691</v>
      </c>
      <c r="G33" s="57">
        <v>0</v>
      </c>
      <c r="H33" s="57">
        <v>0</v>
      </c>
      <c r="I33" s="57">
        <f t="shared" si="1"/>
        <v>0</v>
      </c>
      <c r="J33" s="51" t="str">
        <f t="shared" si="0"/>
        <v>KÉM</v>
      </c>
      <c r="K33" s="347" t="s">
        <v>2459</v>
      </c>
    </row>
    <row r="34" spans="1:11" ht="27.75" customHeight="1">
      <c r="A34" s="30">
        <v>24</v>
      </c>
      <c r="B34" s="81">
        <v>1821413561</v>
      </c>
      <c r="C34" s="351" t="s">
        <v>293</v>
      </c>
      <c r="D34" s="82" t="s">
        <v>294</v>
      </c>
      <c r="E34" s="169" t="s">
        <v>295</v>
      </c>
      <c r="F34" s="93" t="s">
        <v>2691</v>
      </c>
      <c r="G34" s="57">
        <v>80</v>
      </c>
      <c r="H34" s="57">
        <v>85</v>
      </c>
      <c r="I34" s="57">
        <f t="shared" si="1"/>
        <v>82.5</v>
      </c>
      <c r="J34" s="51" t="str">
        <f t="shared" si="0"/>
        <v>TỐT</v>
      </c>
      <c r="K34" s="347"/>
    </row>
    <row r="35" spans="1:11" ht="27.75" customHeight="1">
      <c r="A35" s="30">
        <v>25</v>
      </c>
      <c r="B35" s="81">
        <v>1820415662</v>
      </c>
      <c r="C35" s="351" t="s">
        <v>272</v>
      </c>
      <c r="D35" s="82" t="s">
        <v>228</v>
      </c>
      <c r="E35" s="169" t="s">
        <v>273</v>
      </c>
      <c r="F35" s="93" t="s">
        <v>2691</v>
      </c>
      <c r="G35" s="57">
        <v>95</v>
      </c>
      <c r="H35" s="57">
        <v>85</v>
      </c>
      <c r="I35" s="57">
        <f t="shared" si="1"/>
        <v>90</v>
      </c>
      <c r="J35" s="51" t="str">
        <f t="shared" si="0"/>
        <v>X SẮC</v>
      </c>
      <c r="K35" s="347"/>
    </row>
    <row r="36" spans="1:11" ht="27.75" customHeight="1">
      <c r="A36" s="30">
        <v>26</v>
      </c>
      <c r="B36" s="81">
        <v>1821413847</v>
      </c>
      <c r="C36" s="351" t="s">
        <v>306</v>
      </c>
      <c r="D36" s="82" t="s">
        <v>307</v>
      </c>
      <c r="E36" s="169" t="s">
        <v>44</v>
      </c>
      <c r="F36" s="93" t="s">
        <v>2691</v>
      </c>
      <c r="G36" s="57">
        <v>80</v>
      </c>
      <c r="H36" s="57">
        <v>75</v>
      </c>
      <c r="I36" s="57">
        <f t="shared" si="1"/>
        <v>77.5</v>
      </c>
      <c r="J36" s="51" t="str">
        <f t="shared" si="0"/>
        <v>KHÁ</v>
      </c>
      <c r="K36" s="347"/>
    </row>
    <row r="37" spans="1:11" ht="27.75" customHeight="1">
      <c r="A37" s="30">
        <v>27</v>
      </c>
      <c r="B37" s="81">
        <v>1821413850</v>
      </c>
      <c r="C37" s="351" t="s">
        <v>312</v>
      </c>
      <c r="D37" s="82" t="s">
        <v>313</v>
      </c>
      <c r="E37" s="169" t="s">
        <v>98</v>
      </c>
      <c r="F37" s="93" t="s">
        <v>2691</v>
      </c>
      <c r="G37" s="57">
        <v>85</v>
      </c>
      <c r="H37" s="57">
        <v>85</v>
      </c>
      <c r="I37" s="57">
        <f t="shared" si="1"/>
        <v>85</v>
      </c>
      <c r="J37" s="51" t="str">
        <f t="shared" si="0"/>
        <v>TỐT</v>
      </c>
      <c r="K37" s="347"/>
    </row>
    <row r="38" spans="1:12" ht="27.75" customHeight="1">
      <c r="A38" s="30">
        <v>28</v>
      </c>
      <c r="B38" s="81">
        <v>1821413563</v>
      </c>
      <c r="C38" s="351" t="s">
        <v>298</v>
      </c>
      <c r="D38" s="82" t="s">
        <v>75</v>
      </c>
      <c r="E38" s="169" t="s">
        <v>220</v>
      </c>
      <c r="F38" s="93" t="s">
        <v>2691</v>
      </c>
      <c r="G38" s="57">
        <v>50</v>
      </c>
      <c r="H38" s="57">
        <v>50</v>
      </c>
      <c r="I38" s="57">
        <f t="shared" si="1"/>
        <v>50</v>
      </c>
      <c r="J38" s="51" t="str">
        <f t="shared" si="0"/>
        <v>T. BÌNH</v>
      </c>
      <c r="K38" s="347"/>
      <c r="L38" s="1" t="s">
        <v>2381</v>
      </c>
    </row>
    <row r="39" spans="1:11" ht="27.75" customHeight="1">
      <c r="A39" s="30">
        <v>29</v>
      </c>
      <c r="B39" s="81">
        <v>1821413557</v>
      </c>
      <c r="C39" s="351" t="s">
        <v>285</v>
      </c>
      <c r="D39" s="82" t="s">
        <v>164</v>
      </c>
      <c r="E39" s="169" t="s">
        <v>287</v>
      </c>
      <c r="F39" s="93" t="s">
        <v>2691</v>
      </c>
      <c r="G39" s="57">
        <v>85</v>
      </c>
      <c r="H39" s="57">
        <v>85</v>
      </c>
      <c r="I39" s="57">
        <f t="shared" si="1"/>
        <v>85</v>
      </c>
      <c r="J39" s="51" t="str">
        <f t="shared" si="0"/>
        <v>TỐT</v>
      </c>
      <c r="K39" s="347"/>
    </row>
    <row r="40" spans="1:11" ht="27.75" customHeight="1">
      <c r="A40" s="30">
        <v>30</v>
      </c>
      <c r="B40" s="81">
        <v>1821414118</v>
      </c>
      <c r="C40" s="351" t="s">
        <v>329</v>
      </c>
      <c r="D40" s="82" t="s">
        <v>164</v>
      </c>
      <c r="E40" s="169" t="s">
        <v>330</v>
      </c>
      <c r="F40" s="93" t="s">
        <v>2691</v>
      </c>
      <c r="G40" s="57">
        <v>88</v>
      </c>
      <c r="H40" s="57">
        <v>85</v>
      </c>
      <c r="I40" s="57">
        <f t="shared" si="1"/>
        <v>86.5</v>
      </c>
      <c r="J40" s="51" t="str">
        <f t="shared" si="0"/>
        <v>TỐT</v>
      </c>
      <c r="K40" s="347"/>
    </row>
    <row r="41" spans="1:11" ht="27.75" customHeight="1">
      <c r="A41" s="30">
        <v>31</v>
      </c>
      <c r="B41" s="81">
        <v>1821413558</v>
      </c>
      <c r="C41" s="351" t="s">
        <v>288</v>
      </c>
      <c r="D41" s="82" t="s">
        <v>289</v>
      </c>
      <c r="E41" s="169" t="s">
        <v>290</v>
      </c>
      <c r="F41" s="93" t="s">
        <v>2691</v>
      </c>
      <c r="G41" s="57">
        <v>80</v>
      </c>
      <c r="H41" s="57">
        <v>85</v>
      </c>
      <c r="I41" s="57">
        <f t="shared" si="1"/>
        <v>82.5</v>
      </c>
      <c r="J41" s="51" t="str">
        <f t="shared" si="0"/>
        <v>TỐT</v>
      </c>
      <c r="K41" s="347"/>
    </row>
    <row r="42" spans="1:11" ht="27.75" customHeight="1">
      <c r="A42" s="30">
        <v>32</v>
      </c>
      <c r="B42" s="81">
        <v>1820413851</v>
      </c>
      <c r="C42" s="351" t="s">
        <v>336</v>
      </c>
      <c r="D42" s="82" t="s">
        <v>337</v>
      </c>
      <c r="E42" s="169" t="s">
        <v>197</v>
      </c>
      <c r="F42" s="93" t="s">
        <v>2692</v>
      </c>
      <c r="G42" s="57">
        <v>74</v>
      </c>
      <c r="H42" s="57">
        <v>75</v>
      </c>
      <c r="I42" s="57">
        <f t="shared" si="1"/>
        <v>74.5</v>
      </c>
      <c r="J42" s="51" t="str">
        <f t="shared" si="0"/>
        <v>KHÁ</v>
      </c>
      <c r="K42" s="347"/>
    </row>
    <row r="43" spans="1:11" ht="27.75" customHeight="1">
      <c r="A43" s="30">
        <v>33</v>
      </c>
      <c r="B43" s="81">
        <v>1820414110</v>
      </c>
      <c r="C43" s="351" t="s">
        <v>341</v>
      </c>
      <c r="D43" s="82" t="s">
        <v>342</v>
      </c>
      <c r="E43" s="169" t="s">
        <v>343</v>
      </c>
      <c r="F43" s="93" t="s">
        <v>2692</v>
      </c>
      <c r="G43" s="57">
        <v>85</v>
      </c>
      <c r="H43" s="57">
        <v>85</v>
      </c>
      <c r="I43" s="57">
        <f t="shared" si="1"/>
        <v>85</v>
      </c>
      <c r="J43" s="51" t="str">
        <f t="shared" si="0"/>
        <v>TỐT</v>
      </c>
      <c r="K43" s="347"/>
    </row>
    <row r="44" spans="1:12" ht="27.75" customHeight="1">
      <c r="A44" s="30">
        <v>34</v>
      </c>
      <c r="B44" s="81">
        <v>1820414113</v>
      </c>
      <c r="C44" s="351" t="s">
        <v>344</v>
      </c>
      <c r="D44" s="82" t="s">
        <v>345</v>
      </c>
      <c r="E44" s="169" t="s">
        <v>346</v>
      </c>
      <c r="F44" s="93" t="s">
        <v>2692</v>
      </c>
      <c r="G44" s="57">
        <v>85</v>
      </c>
      <c r="H44" s="57">
        <v>78</v>
      </c>
      <c r="I44" s="57">
        <f t="shared" si="1"/>
        <v>81.5</v>
      </c>
      <c r="J44" s="51" t="str">
        <f t="shared" si="0"/>
        <v>TỐT</v>
      </c>
      <c r="K44" s="347"/>
      <c r="L44" s="1" t="s">
        <v>2683</v>
      </c>
    </row>
    <row r="45" spans="1:11" ht="27.75" customHeight="1">
      <c r="A45" s="30">
        <v>35</v>
      </c>
      <c r="B45" s="81">
        <v>1820414114</v>
      </c>
      <c r="C45" s="351" t="s">
        <v>1475</v>
      </c>
      <c r="D45" s="82" t="s">
        <v>190</v>
      </c>
      <c r="E45" s="169" t="s">
        <v>348</v>
      </c>
      <c r="F45" s="93" t="s">
        <v>2692</v>
      </c>
      <c r="G45" s="57">
        <v>85</v>
      </c>
      <c r="H45" s="57">
        <v>85</v>
      </c>
      <c r="I45" s="57">
        <f t="shared" si="1"/>
        <v>85</v>
      </c>
      <c r="J45" s="51" t="str">
        <f t="shared" si="0"/>
        <v>TỐT</v>
      </c>
      <c r="K45" s="347"/>
    </row>
    <row r="46" spans="1:11" ht="27.75" customHeight="1">
      <c r="A46" s="30">
        <v>36</v>
      </c>
      <c r="B46" s="81">
        <v>1820414120</v>
      </c>
      <c r="C46" s="351" t="s">
        <v>349</v>
      </c>
      <c r="D46" s="82" t="s">
        <v>350</v>
      </c>
      <c r="E46" s="169" t="s">
        <v>351</v>
      </c>
      <c r="F46" s="93" t="s">
        <v>2692</v>
      </c>
      <c r="G46" s="57">
        <v>85</v>
      </c>
      <c r="H46" s="57">
        <v>75</v>
      </c>
      <c r="I46" s="57">
        <f t="shared" si="1"/>
        <v>80</v>
      </c>
      <c r="J46" s="51" t="str">
        <f t="shared" si="0"/>
        <v>TỐT</v>
      </c>
      <c r="K46" s="347"/>
    </row>
    <row r="47" spans="1:12" ht="27.75" customHeight="1">
      <c r="A47" s="30">
        <v>37</v>
      </c>
      <c r="B47" s="81">
        <v>1820414126</v>
      </c>
      <c r="C47" s="351" t="s">
        <v>353</v>
      </c>
      <c r="D47" s="82" t="s">
        <v>190</v>
      </c>
      <c r="E47" s="169" t="s">
        <v>354</v>
      </c>
      <c r="F47" s="93" t="s">
        <v>2692</v>
      </c>
      <c r="G47" s="57">
        <v>85</v>
      </c>
      <c r="H47" s="57">
        <v>76</v>
      </c>
      <c r="I47" s="57">
        <f t="shared" si="1"/>
        <v>80.5</v>
      </c>
      <c r="J47" s="51" t="str">
        <f t="shared" si="0"/>
        <v>TỐT</v>
      </c>
      <c r="K47" s="347"/>
      <c r="L47" s="1" t="s">
        <v>2683</v>
      </c>
    </row>
    <row r="48" spans="1:11" ht="27.75" customHeight="1">
      <c r="A48" s="30">
        <v>38</v>
      </c>
      <c r="B48" s="81">
        <v>1820414127</v>
      </c>
      <c r="C48" s="351" t="s">
        <v>355</v>
      </c>
      <c r="D48" s="82" t="s">
        <v>94</v>
      </c>
      <c r="E48" s="169" t="s">
        <v>232</v>
      </c>
      <c r="F48" s="93" t="s">
        <v>2692</v>
      </c>
      <c r="G48" s="57">
        <v>85</v>
      </c>
      <c r="H48" s="57">
        <v>85</v>
      </c>
      <c r="I48" s="57">
        <f t="shared" si="1"/>
        <v>85</v>
      </c>
      <c r="J48" s="51" t="str">
        <f t="shared" si="0"/>
        <v>TỐT</v>
      </c>
      <c r="K48" s="347"/>
    </row>
    <row r="49" spans="1:11" ht="27.75" customHeight="1">
      <c r="A49" s="30">
        <v>39</v>
      </c>
      <c r="B49" s="81">
        <v>1820415235</v>
      </c>
      <c r="C49" s="351" t="s">
        <v>408</v>
      </c>
      <c r="D49" s="85" t="s">
        <v>135</v>
      </c>
      <c r="E49" s="169" t="s">
        <v>105</v>
      </c>
      <c r="F49" s="93" t="s">
        <v>2692</v>
      </c>
      <c r="G49" s="57">
        <v>80</v>
      </c>
      <c r="H49" s="57">
        <v>88</v>
      </c>
      <c r="I49" s="57">
        <f t="shared" si="1"/>
        <v>84</v>
      </c>
      <c r="J49" s="51" t="str">
        <f t="shared" si="0"/>
        <v>TỐT</v>
      </c>
      <c r="K49" s="347"/>
    </row>
    <row r="50" spans="1:11" ht="27.75" customHeight="1">
      <c r="A50" s="30">
        <v>40</v>
      </c>
      <c r="B50" s="81">
        <v>1821413548</v>
      </c>
      <c r="C50" s="351" t="s">
        <v>1477</v>
      </c>
      <c r="D50" s="82" t="s">
        <v>620</v>
      </c>
      <c r="E50" s="169" t="s">
        <v>200</v>
      </c>
      <c r="F50" s="93" t="s">
        <v>2692</v>
      </c>
      <c r="G50" s="57">
        <v>80</v>
      </c>
      <c r="H50" s="57">
        <v>72</v>
      </c>
      <c r="I50" s="57">
        <f t="shared" si="1"/>
        <v>76</v>
      </c>
      <c r="J50" s="51" t="str">
        <f t="shared" si="0"/>
        <v>KHÁ</v>
      </c>
      <c r="K50" s="347"/>
    </row>
    <row r="51" spans="1:11" ht="27.75" customHeight="1">
      <c r="A51" s="30">
        <v>41</v>
      </c>
      <c r="B51" s="81">
        <v>1821414123</v>
      </c>
      <c r="C51" s="351" t="s">
        <v>357</v>
      </c>
      <c r="D51" s="82" t="s">
        <v>177</v>
      </c>
      <c r="E51" s="169" t="s">
        <v>358</v>
      </c>
      <c r="F51" s="93" t="s">
        <v>2692</v>
      </c>
      <c r="G51" s="57">
        <v>97</v>
      </c>
      <c r="H51" s="57">
        <v>95</v>
      </c>
      <c r="I51" s="57">
        <f t="shared" si="1"/>
        <v>96</v>
      </c>
      <c r="J51" s="51" t="str">
        <f t="shared" si="0"/>
        <v>X SẮC</v>
      </c>
      <c r="K51" s="347"/>
    </row>
    <row r="52" spans="1:11" ht="27.75" customHeight="1">
      <c r="A52" s="30">
        <v>42</v>
      </c>
      <c r="B52" s="81">
        <v>1821414124</v>
      </c>
      <c r="C52" s="351" t="s">
        <v>359</v>
      </c>
      <c r="D52" s="82" t="s">
        <v>360</v>
      </c>
      <c r="E52" s="169" t="s">
        <v>361</v>
      </c>
      <c r="F52" s="93" t="s">
        <v>2692</v>
      </c>
      <c r="G52" s="57">
        <v>75</v>
      </c>
      <c r="H52" s="57">
        <v>76</v>
      </c>
      <c r="I52" s="57">
        <f t="shared" si="1"/>
        <v>75.5</v>
      </c>
      <c r="J52" s="51" t="str">
        <f t="shared" si="0"/>
        <v>KHÁ</v>
      </c>
      <c r="K52" s="347"/>
    </row>
    <row r="53" spans="1:11" ht="27.75" customHeight="1">
      <c r="A53" s="30">
        <v>43</v>
      </c>
      <c r="B53" s="81">
        <v>1821414125</v>
      </c>
      <c r="C53" s="351" t="s">
        <v>362</v>
      </c>
      <c r="D53" s="82" t="s">
        <v>363</v>
      </c>
      <c r="E53" s="169" t="s">
        <v>154</v>
      </c>
      <c r="F53" s="93" t="s">
        <v>2692</v>
      </c>
      <c r="G53" s="57">
        <v>85</v>
      </c>
      <c r="H53" s="57">
        <v>85</v>
      </c>
      <c r="I53" s="57">
        <f t="shared" si="1"/>
        <v>85</v>
      </c>
      <c r="J53" s="51" t="str">
        <f t="shared" si="0"/>
        <v>TỐT</v>
      </c>
      <c r="K53" s="347"/>
    </row>
    <row r="54" spans="1:11" ht="27.75" customHeight="1">
      <c r="A54" s="30">
        <v>44</v>
      </c>
      <c r="B54" s="81">
        <v>1821414128</v>
      </c>
      <c r="C54" s="351" t="s">
        <v>208</v>
      </c>
      <c r="D54" s="82" t="s">
        <v>228</v>
      </c>
      <c r="E54" s="169" t="s">
        <v>364</v>
      </c>
      <c r="F54" s="93" t="s">
        <v>2692</v>
      </c>
      <c r="G54" s="57">
        <v>85</v>
      </c>
      <c r="H54" s="57">
        <v>85</v>
      </c>
      <c r="I54" s="57">
        <f t="shared" si="1"/>
        <v>85</v>
      </c>
      <c r="J54" s="51" t="str">
        <f t="shared" si="0"/>
        <v>TỐT</v>
      </c>
      <c r="K54" s="347"/>
    </row>
    <row r="55" spans="1:11" ht="27.75" customHeight="1">
      <c r="A55" s="30">
        <v>45</v>
      </c>
      <c r="B55" s="81">
        <v>1821414129</v>
      </c>
      <c r="C55" s="351" t="s">
        <v>365</v>
      </c>
      <c r="D55" s="82" t="s">
        <v>366</v>
      </c>
      <c r="E55" s="169" t="s">
        <v>352</v>
      </c>
      <c r="F55" s="93" t="s">
        <v>2692</v>
      </c>
      <c r="G55" s="57">
        <v>80</v>
      </c>
      <c r="H55" s="57">
        <v>85</v>
      </c>
      <c r="I55" s="57">
        <f t="shared" si="1"/>
        <v>82.5</v>
      </c>
      <c r="J55" s="51" t="str">
        <f t="shared" si="0"/>
        <v>TỐT</v>
      </c>
      <c r="K55" s="347"/>
    </row>
    <row r="56" spans="1:11" ht="27.75" customHeight="1">
      <c r="A56" s="30">
        <v>46</v>
      </c>
      <c r="B56" s="81">
        <v>1821414132</v>
      </c>
      <c r="C56" s="351" t="s">
        <v>368</v>
      </c>
      <c r="D56" s="82" t="s">
        <v>96</v>
      </c>
      <c r="E56" s="169" t="s">
        <v>206</v>
      </c>
      <c r="F56" s="93" t="s">
        <v>2692</v>
      </c>
      <c r="G56" s="57">
        <v>75</v>
      </c>
      <c r="H56" s="57">
        <v>78</v>
      </c>
      <c r="I56" s="57">
        <f t="shared" si="1"/>
        <v>76.5</v>
      </c>
      <c r="J56" s="51" t="str">
        <f t="shared" si="0"/>
        <v>KHÁ</v>
      </c>
      <c r="K56" s="347"/>
    </row>
    <row r="57" spans="1:11" ht="27.75" customHeight="1">
      <c r="A57" s="30">
        <v>47</v>
      </c>
      <c r="B57" s="81">
        <v>1821414133</v>
      </c>
      <c r="C57" s="351" t="s">
        <v>369</v>
      </c>
      <c r="D57" s="82" t="s">
        <v>370</v>
      </c>
      <c r="E57" s="169" t="s">
        <v>371</v>
      </c>
      <c r="F57" s="93" t="s">
        <v>2692</v>
      </c>
      <c r="G57" s="57">
        <v>75</v>
      </c>
      <c r="H57" s="57">
        <v>75</v>
      </c>
      <c r="I57" s="57">
        <f t="shared" si="1"/>
        <v>75</v>
      </c>
      <c r="J57" s="51" t="str">
        <f t="shared" si="0"/>
        <v>KHÁ</v>
      </c>
      <c r="K57" s="347"/>
    </row>
    <row r="58" spans="1:11" ht="27.75" customHeight="1">
      <c r="A58" s="30">
        <v>48</v>
      </c>
      <c r="B58" s="81">
        <v>1821414134</v>
      </c>
      <c r="C58" s="351" t="s">
        <v>372</v>
      </c>
      <c r="D58" s="82" t="s">
        <v>373</v>
      </c>
      <c r="E58" s="169" t="s">
        <v>364</v>
      </c>
      <c r="F58" s="93" t="s">
        <v>2692</v>
      </c>
      <c r="G58" s="57">
        <v>83</v>
      </c>
      <c r="H58" s="57">
        <v>85</v>
      </c>
      <c r="I58" s="57">
        <f t="shared" si="1"/>
        <v>84</v>
      </c>
      <c r="J58" s="51" t="str">
        <f t="shared" si="0"/>
        <v>TỐT</v>
      </c>
      <c r="K58" s="347"/>
    </row>
    <row r="59" spans="1:11" ht="27.75" customHeight="1">
      <c r="A59" s="30">
        <v>49</v>
      </c>
      <c r="B59" s="81">
        <v>1821414135</v>
      </c>
      <c r="C59" s="351" t="s">
        <v>372</v>
      </c>
      <c r="D59" s="82" t="s">
        <v>92</v>
      </c>
      <c r="E59" s="169" t="s">
        <v>364</v>
      </c>
      <c r="F59" s="93" t="s">
        <v>2692</v>
      </c>
      <c r="G59" s="57">
        <v>75</v>
      </c>
      <c r="H59" s="57">
        <v>85</v>
      </c>
      <c r="I59" s="57">
        <f t="shared" si="1"/>
        <v>80</v>
      </c>
      <c r="J59" s="51" t="str">
        <f t="shared" si="0"/>
        <v>TỐT</v>
      </c>
      <c r="K59" s="347"/>
    </row>
    <row r="60" spans="1:11" ht="27.75" customHeight="1">
      <c r="A60" s="30">
        <v>50</v>
      </c>
      <c r="B60" s="81">
        <v>1821414139</v>
      </c>
      <c r="C60" s="351" t="s">
        <v>332</v>
      </c>
      <c r="D60" s="82" t="s">
        <v>56</v>
      </c>
      <c r="E60" s="169" t="s">
        <v>180</v>
      </c>
      <c r="F60" s="93" t="s">
        <v>2692</v>
      </c>
      <c r="G60" s="57">
        <v>85</v>
      </c>
      <c r="H60" s="57">
        <v>82</v>
      </c>
      <c r="I60" s="57">
        <f t="shared" si="1"/>
        <v>83.5</v>
      </c>
      <c r="J60" s="51" t="str">
        <f t="shared" si="0"/>
        <v>TỐT</v>
      </c>
      <c r="K60" s="347"/>
    </row>
    <row r="61" spans="1:11" ht="27.75" customHeight="1">
      <c r="A61" s="30">
        <v>51</v>
      </c>
      <c r="B61" s="81">
        <v>1821414140</v>
      </c>
      <c r="C61" s="351" t="s">
        <v>375</v>
      </c>
      <c r="D61" s="82" t="s">
        <v>34</v>
      </c>
      <c r="E61" s="169" t="s">
        <v>1750</v>
      </c>
      <c r="F61" s="93" t="s">
        <v>2692</v>
      </c>
      <c r="G61" s="57">
        <v>72</v>
      </c>
      <c r="H61" s="57">
        <v>0</v>
      </c>
      <c r="I61" s="57">
        <f t="shared" si="1"/>
        <v>36</v>
      </c>
      <c r="J61" s="51" t="str">
        <f t="shared" si="0"/>
        <v>YẾU</v>
      </c>
      <c r="K61" s="347" t="s">
        <v>2476</v>
      </c>
    </row>
    <row r="62" spans="1:11" ht="27.75" customHeight="1">
      <c r="A62" s="30">
        <v>52</v>
      </c>
      <c r="B62" s="81">
        <v>1821414773</v>
      </c>
      <c r="C62" s="351" t="s">
        <v>376</v>
      </c>
      <c r="D62" s="82" t="s">
        <v>316</v>
      </c>
      <c r="E62" s="169" t="s">
        <v>377</v>
      </c>
      <c r="F62" s="93" t="s">
        <v>2692</v>
      </c>
      <c r="G62" s="57">
        <v>90</v>
      </c>
      <c r="H62" s="57">
        <v>95</v>
      </c>
      <c r="I62" s="57">
        <f t="shared" si="1"/>
        <v>92.5</v>
      </c>
      <c r="J62" s="51" t="str">
        <f t="shared" si="0"/>
        <v>X SẮC</v>
      </c>
      <c r="K62" s="347"/>
    </row>
    <row r="63" spans="1:11" ht="27.75" customHeight="1">
      <c r="A63" s="30">
        <v>53</v>
      </c>
      <c r="B63" s="81">
        <v>1821414776</v>
      </c>
      <c r="C63" s="351" t="s">
        <v>379</v>
      </c>
      <c r="D63" s="82" t="s">
        <v>380</v>
      </c>
      <c r="E63" s="169" t="s">
        <v>154</v>
      </c>
      <c r="F63" s="93" t="s">
        <v>2692</v>
      </c>
      <c r="G63" s="57">
        <v>75</v>
      </c>
      <c r="H63" s="57">
        <v>77</v>
      </c>
      <c r="I63" s="57">
        <f t="shared" si="1"/>
        <v>76</v>
      </c>
      <c r="J63" s="51" t="str">
        <f t="shared" si="0"/>
        <v>KHÁ</v>
      </c>
      <c r="K63" s="347"/>
    </row>
    <row r="64" spans="1:11" ht="27.75" customHeight="1">
      <c r="A64" s="30">
        <v>54</v>
      </c>
      <c r="B64" s="107">
        <v>1821414782</v>
      </c>
      <c r="C64" s="363" t="s">
        <v>381</v>
      </c>
      <c r="D64" s="82" t="s">
        <v>382</v>
      </c>
      <c r="E64" s="169" t="s">
        <v>1747</v>
      </c>
      <c r="F64" s="93" t="s">
        <v>2692</v>
      </c>
      <c r="G64" s="57">
        <v>0</v>
      </c>
      <c r="H64" s="57">
        <v>72</v>
      </c>
      <c r="I64" s="57">
        <f t="shared" si="1"/>
        <v>36</v>
      </c>
      <c r="J64" s="51" t="str">
        <f t="shared" si="0"/>
        <v>YẾU</v>
      </c>
      <c r="K64" s="347"/>
    </row>
    <row r="65" spans="1:11" ht="27.75" customHeight="1">
      <c r="A65" s="30">
        <v>55</v>
      </c>
      <c r="B65" s="81">
        <v>1821414783</v>
      </c>
      <c r="C65" s="351" t="s">
        <v>383</v>
      </c>
      <c r="D65" s="82" t="s">
        <v>384</v>
      </c>
      <c r="E65" s="169" t="s">
        <v>385</v>
      </c>
      <c r="F65" s="93" t="s">
        <v>2692</v>
      </c>
      <c r="G65" s="57">
        <v>73</v>
      </c>
      <c r="H65" s="57">
        <v>76</v>
      </c>
      <c r="I65" s="57">
        <f t="shared" si="1"/>
        <v>74.5</v>
      </c>
      <c r="J65" s="51" t="str">
        <f t="shared" si="0"/>
        <v>KHÁ</v>
      </c>
      <c r="K65" s="347"/>
    </row>
    <row r="66" spans="1:12" ht="27.75" customHeight="1">
      <c r="A66" s="30">
        <v>56</v>
      </c>
      <c r="B66" s="81">
        <v>1821414784</v>
      </c>
      <c r="C66" s="351" t="s">
        <v>378</v>
      </c>
      <c r="D66" s="82" t="s">
        <v>146</v>
      </c>
      <c r="E66" s="169" t="s">
        <v>43</v>
      </c>
      <c r="F66" s="93" t="s">
        <v>2692</v>
      </c>
      <c r="G66" s="57">
        <v>0</v>
      </c>
      <c r="H66" s="57">
        <v>0</v>
      </c>
      <c r="I66" s="57">
        <f t="shared" si="1"/>
        <v>0</v>
      </c>
      <c r="J66" s="51" t="str">
        <f t="shared" si="0"/>
        <v>KÉM</v>
      </c>
      <c r="K66" s="347" t="s">
        <v>2365</v>
      </c>
      <c r="L66" s="1" t="s">
        <v>2682</v>
      </c>
    </row>
    <row r="67" spans="1:11" ht="27.75" customHeight="1">
      <c r="A67" s="30">
        <v>57</v>
      </c>
      <c r="B67" s="81">
        <v>1821414787</v>
      </c>
      <c r="C67" s="351" t="s">
        <v>387</v>
      </c>
      <c r="D67" s="82" t="s">
        <v>90</v>
      </c>
      <c r="E67" s="169" t="s">
        <v>388</v>
      </c>
      <c r="F67" s="93" t="s">
        <v>2692</v>
      </c>
      <c r="G67" s="57">
        <v>80</v>
      </c>
      <c r="H67" s="57">
        <v>85</v>
      </c>
      <c r="I67" s="57">
        <f t="shared" si="1"/>
        <v>82.5</v>
      </c>
      <c r="J67" s="51" t="str">
        <f t="shared" si="0"/>
        <v>TỐT</v>
      </c>
      <c r="K67" s="347"/>
    </row>
    <row r="68" spans="1:11" ht="27.75" customHeight="1">
      <c r="A68" s="30">
        <v>58</v>
      </c>
      <c r="B68" s="81">
        <v>1821415224</v>
      </c>
      <c r="C68" s="351" t="s">
        <v>389</v>
      </c>
      <c r="D68" s="82" t="s">
        <v>100</v>
      </c>
      <c r="E68" s="169" t="s">
        <v>390</v>
      </c>
      <c r="F68" s="93" t="s">
        <v>2692</v>
      </c>
      <c r="G68" s="57">
        <v>82</v>
      </c>
      <c r="H68" s="57">
        <v>85</v>
      </c>
      <c r="I68" s="57">
        <f t="shared" si="1"/>
        <v>83.5</v>
      </c>
      <c r="J68" s="51" t="str">
        <f t="shared" si="0"/>
        <v>TỐT</v>
      </c>
      <c r="K68" s="347"/>
    </row>
    <row r="69" spans="1:11" ht="27.75" customHeight="1">
      <c r="A69" s="30">
        <v>59</v>
      </c>
      <c r="B69" s="81">
        <v>1821415227</v>
      </c>
      <c r="C69" s="351" t="s">
        <v>393</v>
      </c>
      <c r="D69" s="82" t="s">
        <v>236</v>
      </c>
      <c r="E69" s="169" t="s">
        <v>394</v>
      </c>
      <c r="F69" s="93" t="s">
        <v>2692</v>
      </c>
      <c r="G69" s="57">
        <v>77</v>
      </c>
      <c r="H69" s="57">
        <v>0</v>
      </c>
      <c r="I69" s="57">
        <f t="shared" si="1"/>
        <v>38.5</v>
      </c>
      <c r="J69" s="51" t="str">
        <f t="shared" si="0"/>
        <v>YẾU</v>
      </c>
      <c r="K69" s="347"/>
    </row>
    <row r="70" spans="1:12" ht="27.75" customHeight="1">
      <c r="A70" s="30">
        <v>60</v>
      </c>
      <c r="B70" s="81">
        <v>1821415228</v>
      </c>
      <c r="C70" s="351" t="s">
        <v>395</v>
      </c>
      <c r="D70" s="82" t="s">
        <v>396</v>
      </c>
      <c r="E70" s="169" t="s">
        <v>397</v>
      </c>
      <c r="F70" s="93" t="s">
        <v>2692</v>
      </c>
      <c r="G70" s="57">
        <v>0</v>
      </c>
      <c r="H70" s="57">
        <v>0</v>
      </c>
      <c r="I70" s="57">
        <f t="shared" si="1"/>
        <v>0</v>
      </c>
      <c r="J70" s="51" t="str">
        <f t="shared" si="0"/>
        <v>KÉM</v>
      </c>
      <c r="K70" s="348" t="s">
        <v>2365</v>
      </c>
      <c r="L70" s="1" t="s">
        <v>1997</v>
      </c>
    </row>
    <row r="71" spans="1:11" ht="27.75" customHeight="1">
      <c r="A71" s="30">
        <v>61</v>
      </c>
      <c r="B71" s="81">
        <v>1821416728</v>
      </c>
      <c r="C71" s="351" t="s">
        <v>399</v>
      </c>
      <c r="D71" s="82" t="s">
        <v>55</v>
      </c>
      <c r="E71" s="169">
        <v>34461</v>
      </c>
      <c r="F71" s="93" t="s">
        <v>2692</v>
      </c>
      <c r="G71" s="57">
        <v>75</v>
      </c>
      <c r="H71" s="57">
        <v>0</v>
      </c>
      <c r="I71" s="57">
        <f t="shared" si="1"/>
        <v>37.5</v>
      </c>
      <c r="J71" s="51" t="str">
        <f t="shared" si="0"/>
        <v>YẾU</v>
      </c>
      <c r="K71" s="347"/>
    </row>
    <row r="72" spans="1:11" ht="27.75" customHeight="1">
      <c r="A72" s="30">
        <v>62</v>
      </c>
      <c r="B72" s="81">
        <v>1821416576</v>
      </c>
      <c r="C72" s="351" t="s">
        <v>1487</v>
      </c>
      <c r="D72" s="82" t="s">
        <v>33</v>
      </c>
      <c r="E72" s="169" t="s">
        <v>445</v>
      </c>
      <c r="F72" s="93" t="s">
        <v>2693</v>
      </c>
      <c r="G72" s="57">
        <v>75</v>
      </c>
      <c r="H72" s="57">
        <v>75</v>
      </c>
      <c r="I72" s="57">
        <f t="shared" si="1"/>
        <v>75</v>
      </c>
      <c r="J72" s="51" t="str">
        <f t="shared" si="0"/>
        <v>KHÁ</v>
      </c>
      <c r="K72" s="347"/>
    </row>
    <row r="73" spans="1:11" ht="27.75" customHeight="1">
      <c r="A73" s="30">
        <v>63</v>
      </c>
      <c r="B73" s="81">
        <v>1821415236</v>
      </c>
      <c r="C73" s="351" t="s">
        <v>332</v>
      </c>
      <c r="D73" s="82" t="s">
        <v>414</v>
      </c>
      <c r="E73" s="169" t="s">
        <v>65</v>
      </c>
      <c r="F73" s="93" t="s">
        <v>2693</v>
      </c>
      <c r="G73" s="57">
        <v>85</v>
      </c>
      <c r="H73" s="57">
        <v>85</v>
      </c>
      <c r="I73" s="57">
        <f t="shared" si="1"/>
        <v>85</v>
      </c>
      <c r="J73" s="51" t="str">
        <f t="shared" si="0"/>
        <v>TỐT</v>
      </c>
      <c r="K73" s="347"/>
    </row>
    <row r="74" spans="1:11" ht="27.75" customHeight="1">
      <c r="A74" s="30">
        <v>64</v>
      </c>
      <c r="B74" s="81">
        <v>1821415230</v>
      </c>
      <c r="C74" s="351" t="s">
        <v>288</v>
      </c>
      <c r="D74" s="82" t="s">
        <v>275</v>
      </c>
      <c r="E74" s="169" t="s">
        <v>108</v>
      </c>
      <c r="F74" s="93" t="s">
        <v>2693</v>
      </c>
      <c r="G74" s="57">
        <v>90</v>
      </c>
      <c r="H74" s="57">
        <v>85</v>
      </c>
      <c r="I74" s="57">
        <f t="shared" si="1"/>
        <v>87.5</v>
      </c>
      <c r="J74" s="51" t="str">
        <f t="shared" si="0"/>
        <v>TỐT</v>
      </c>
      <c r="K74" s="347"/>
    </row>
    <row r="75" spans="1:11" ht="27.75" customHeight="1">
      <c r="A75" s="30">
        <v>65</v>
      </c>
      <c r="B75" s="81">
        <v>1821415240</v>
      </c>
      <c r="C75" s="351" t="s">
        <v>418</v>
      </c>
      <c r="D75" s="82" t="s">
        <v>419</v>
      </c>
      <c r="E75" s="169" t="s">
        <v>1904</v>
      </c>
      <c r="F75" s="93" t="s">
        <v>2693</v>
      </c>
      <c r="G75" s="57">
        <v>75</v>
      </c>
      <c r="H75" s="57">
        <v>75</v>
      </c>
      <c r="I75" s="57">
        <f t="shared" si="1"/>
        <v>75</v>
      </c>
      <c r="J75" s="51" t="str">
        <f aca="true" t="shared" si="2" ref="J75:J102">IF(I75&gt;=90,"X SẮC",IF(I75&gt;=80,"TỐT",IF(I75&gt;=70,"KHÁ",IF(I75&gt;=60,"TB KHÁ",IF(I75&gt;=50,"T. BÌNH",IF(I75&gt;=30,"YẾU","KÉM"))))))</f>
        <v>KHÁ</v>
      </c>
      <c r="K75" s="347"/>
    </row>
    <row r="76" spans="1:11" ht="27.75" customHeight="1">
      <c r="A76" s="30">
        <v>66</v>
      </c>
      <c r="B76" s="84">
        <v>1821414764</v>
      </c>
      <c r="C76" s="374" t="s">
        <v>288</v>
      </c>
      <c r="D76" s="85" t="s">
        <v>179</v>
      </c>
      <c r="E76" s="169" t="s">
        <v>351</v>
      </c>
      <c r="F76" s="93" t="s">
        <v>2693</v>
      </c>
      <c r="G76" s="57">
        <v>75</v>
      </c>
      <c r="H76" s="57">
        <v>85</v>
      </c>
      <c r="I76" s="57">
        <f aca="true" t="shared" si="3" ref="I76:I102">(G76+H76)/2</f>
        <v>80</v>
      </c>
      <c r="J76" s="51" t="str">
        <f t="shared" si="2"/>
        <v>TỐT</v>
      </c>
      <c r="K76" s="347"/>
    </row>
    <row r="77" spans="1:11" ht="27.75" customHeight="1">
      <c r="A77" s="30">
        <v>67</v>
      </c>
      <c r="B77" s="81">
        <v>1821415237</v>
      </c>
      <c r="C77" s="351" t="s">
        <v>374</v>
      </c>
      <c r="D77" s="82" t="s">
        <v>179</v>
      </c>
      <c r="E77" s="169" t="s">
        <v>415</v>
      </c>
      <c r="F77" s="93" t="s">
        <v>2693</v>
      </c>
      <c r="G77" s="57">
        <v>85</v>
      </c>
      <c r="H77" s="57">
        <v>85</v>
      </c>
      <c r="I77" s="57">
        <f t="shared" si="3"/>
        <v>85</v>
      </c>
      <c r="J77" s="51" t="str">
        <f t="shared" si="2"/>
        <v>TỐT</v>
      </c>
      <c r="K77" s="347"/>
    </row>
    <row r="78" spans="1:11" ht="27.75" customHeight="1">
      <c r="A78" s="30">
        <v>68</v>
      </c>
      <c r="B78" s="81">
        <v>1821415238</v>
      </c>
      <c r="C78" s="351" t="s">
        <v>39</v>
      </c>
      <c r="D78" s="82" t="s">
        <v>416</v>
      </c>
      <c r="E78" s="169" t="s">
        <v>417</v>
      </c>
      <c r="F78" s="93" t="s">
        <v>2693</v>
      </c>
      <c r="G78" s="57">
        <v>85</v>
      </c>
      <c r="H78" s="57">
        <v>85</v>
      </c>
      <c r="I78" s="57">
        <f t="shared" si="3"/>
        <v>85</v>
      </c>
      <c r="J78" s="51" t="str">
        <f t="shared" si="2"/>
        <v>TỐT</v>
      </c>
      <c r="K78" s="347"/>
    </row>
    <row r="79" spans="1:11" ht="27.75" customHeight="1">
      <c r="A79" s="30">
        <v>69</v>
      </c>
      <c r="B79" s="81">
        <v>1821416020</v>
      </c>
      <c r="C79" s="351" t="s">
        <v>1483</v>
      </c>
      <c r="D79" s="82" t="s">
        <v>36</v>
      </c>
      <c r="E79" s="169" t="s">
        <v>441</v>
      </c>
      <c r="F79" s="93" t="s">
        <v>2693</v>
      </c>
      <c r="G79" s="57">
        <v>72</v>
      </c>
      <c r="H79" s="57">
        <v>75</v>
      </c>
      <c r="I79" s="57">
        <f t="shared" si="3"/>
        <v>73.5</v>
      </c>
      <c r="J79" s="51" t="str">
        <f t="shared" si="2"/>
        <v>KHÁ</v>
      </c>
      <c r="K79" s="348"/>
    </row>
    <row r="80" spans="1:11" ht="27.75" customHeight="1">
      <c r="A80" s="30">
        <v>70</v>
      </c>
      <c r="B80" s="81">
        <v>1821415242</v>
      </c>
      <c r="C80" s="351" t="s">
        <v>421</v>
      </c>
      <c r="D80" s="82" t="s">
        <v>422</v>
      </c>
      <c r="E80" s="169" t="s">
        <v>91</v>
      </c>
      <c r="F80" s="93" t="s">
        <v>2693</v>
      </c>
      <c r="G80" s="57">
        <v>98</v>
      </c>
      <c r="H80" s="57">
        <v>95</v>
      </c>
      <c r="I80" s="57">
        <f t="shared" si="3"/>
        <v>96.5</v>
      </c>
      <c r="J80" s="51" t="str">
        <f t="shared" si="2"/>
        <v>X SẮC</v>
      </c>
      <c r="K80" s="347"/>
    </row>
    <row r="81" spans="1:11" ht="27.75" customHeight="1">
      <c r="A81" s="30">
        <v>71</v>
      </c>
      <c r="B81" s="81">
        <v>1821416021</v>
      </c>
      <c r="C81" s="351" t="s">
        <v>1484</v>
      </c>
      <c r="D81" s="82" t="s">
        <v>79</v>
      </c>
      <c r="E81" s="169" t="s">
        <v>442</v>
      </c>
      <c r="F81" s="93" t="s">
        <v>2693</v>
      </c>
      <c r="G81" s="57">
        <v>75</v>
      </c>
      <c r="H81" s="57">
        <v>75</v>
      </c>
      <c r="I81" s="57">
        <f t="shared" si="3"/>
        <v>75</v>
      </c>
      <c r="J81" s="51" t="str">
        <f t="shared" si="2"/>
        <v>KHÁ</v>
      </c>
      <c r="K81" s="347"/>
    </row>
    <row r="82" spans="1:11" ht="27.75" customHeight="1">
      <c r="A82" s="30">
        <v>72</v>
      </c>
      <c r="B82" s="81">
        <v>1821415842</v>
      </c>
      <c r="C82" s="351" t="s">
        <v>435</v>
      </c>
      <c r="D82" s="82" t="s">
        <v>249</v>
      </c>
      <c r="E82" s="169" t="s">
        <v>436</v>
      </c>
      <c r="F82" s="93" t="s">
        <v>2693</v>
      </c>
      <c r="G82" s="57">
        <v>85</v>
      </c>
      <c r="H82" s="57">
        <v>85</v>
      </c>
      <c r="I82" s="57">
        <f t="shared" si="3"/>
        <v>85</v>
      </c>
      <c r="J82" s="51" t="str">
        <f t="shared" si="2"/>
        <v>TỐT</v>
      </c>
      <c r="K82" s="347"/>
    </row>
    <row r="83" spans="1:11" ht="27.75" customHeight="1">
      <c r="A83" s="30">
        <v>73</v>
      </c>
      <c r="B83" s="81">
        <v>1821415231</v>
      </c>
      <c r="C83" s="351" t="s">
        <v>409</v>
      </c>
      <c r="D83" s="82" t="s">
        <v>410</v>
      </c>
      <c r="E83" s="169" t="s">
        <v>411</v>
      </c>
      <c r="F83" s="93" t="s">
        <v>2693</v>
      </c>
      <c r="G83" s="57">
        <v>85</v>
      </c>
      <c r="H83" s="57">
        <v>85</v>
      </c>
      <c r="I83" s="57">
        <f t="shared" si="3"/>
        <v>85</v>
      </c>
      <c r="J83" s="51" t="str">
        <f t="shared" si="2"/>
        <v>TỐT</v>
      </c>
      <c r="K83" s="347"/>
    </row>
    <row r="84" spans="1:11" ht="27.75" customHeight="1">
      <c r="A84" s="30">
        <v>74</v>
      </c>
      <c r="B84" s="81">
        <v>1821415660</v>
      </c>
      <c r="C84" s="351" t="s">
        <v>427</v>
      </c>
      <c r="D84" s="82" t="s">
        <v>410</v>
      </c>
      <c r="E84" s="169" t="s">
        <v>428</v>
      </c>
      <c r="F84" s="93" t="s">
        <v>2693</v>
      </c>
      <c r="G84" s="57">
        <v>85</v>
      </c>
      <c r="H84" s="57">
        <v>85</v>
      </c>
      <c r="I84" s="57">
        <f t="shared" si="3"/>
        <v>85</v>
      </c>
      <c r="J84" s="51" t="str">
        <f t="shared" si="2"/>
        <v>TỐT</v>
      </c>
      <c r="K84" s="347"/>
    </row>
    <row r="85" spans="1:11" ht="27.75" customHeight="1">
      <c r="A85" s="30">
        <v>75</v>
      </c>
      <c r="B85" s="81">
        <v>1821416018</v>
      </c>
      <c r="C85" s="351" t="s">
        <v>1481</v>
      </c>
      <c r="D85" s="82" t="s">
        <v>139</v>
      </c>
      <c r="E85" s="169" t="s">
        <v>439</v>
      </c>
      <c r="F85" s="93" t="s">
        <v>2693</v>
      </c>
      <c r="G85" s="57">
        <v>82</v>
      </c>
      <c r="H85" s="57">
        <v>75</v>
      </c>
      <c r="I85" s="57">
        <f t="shared" si="3"/>
        <v>78.5</v>
      </c>
      <c r="J85" s="51" t="str">
        <f t="shared" si="2"/>
        <v>KHÁ</v>
      </c>
      <c r="K85" s="348"/>
    </row>
    <row r="86" spans="1:11" ht="27.75" customHeight="1">
      <c r="A86" s="30">
        <v>76</v>
      </c>
      <c r="B86" s="81">
        <v>1821415241</v>
      </c>
      <c r="C86" s="351" t="s">
        <v>420</v>
      </c>
      <c r="D86" s="82" t="s">
        <v>50</v>
      </c>
      <c r="E86" s="169" t="s">
        <v>371</v>
      </c>
      <c r="F86" s="93" t="s">
        <v>2693</v>
      </c>
      <c r="G86" s="57">
        <v>75</v>
      </c>
      <c r="H86" s="57">
        <v>75</v>
      </c>
      <c r="I86" s="57">
        <f t="shared" si="3"/>
        <v>75</v>
      </c>
      <c r="J86" s="51" t="str">
        <f t="shared" si="2"/>
        <v>KHÁ</v>
      </c>
      <c r="K86" s="347"/>
    </row>
    <row r="87" spans="1:11" ht="27.75" customHeight="1">
      <c r="A87" s="30">
        <v>77</v>
      </c>
      <c r="B87" s="81">
        <v>1820415232</v>
      </c>
      <c r="C87" s="351" t="s">
        <v>406</v>
      </c>
      <c r="D87" s="82" t="s">
        <v>407</v>
      </c>
      <c r="E87" s="169" t="s">
        <v>241</v>
      </c>
      <c r="F87" s="93" t="s">
        <v>2693</v>
      </c>
      <c r="G87" s="57">
        <v>90</v>
      </c>
      <c r="H87" s="57">
        <v>85</v>
      </c>
      <c r="I87" s="57">
        <f t="shared" si="3"/>
        <v>87.5</v>
      </c>
      <c r="J87" s="51" t="str">
        <f t="shared" si="2"/>
        <v>TỐT</v>
      </c>
      <c r="K87" s="347"/>
    </row>
    <row r="88" spans="1:12" ht="27.75" customHeight="1">
      <c r="A88" s="30">
        <v>78</v>
      </c>
      <c r="B88" s="81">
        <v>1821415244</v>
      </c>
      <c r="C88" s="351" t="s">
        <v>425</v>
      </c>
      <c r="D88" s="82" t="s">
        <v>112</v>
      </c>
      <c r="E88" s="169" t="s">
        <v>426</v>
      </c>
      <c r="F88" s="93" t="s">
        <v>2693</v>
      </c>
      <c r="G88" s="57">
        <v>0</v>
      </c>
      <c r="H88" s="57">
        <v>75</v>
      </c>
      <c r="I88" s="57">
        <f t="shared" si="3"/>
        <v>37.5</v>
      </c>
      <c r="J88" s="51" t="str">
        <f t="shared" si="2"/>
        <v>YẾU</v>
      </c>
      <c r="K88" s="348" t="s">
        <v>2456</v>
      </c>
      <c r="L88" s="1" t="s">
        <v>2382</v>
      </c>
    </row>
    <row r="89" spans="1:11" ht="27.75" customHeight="1">
      <c r="A89" s="30">
        <v>79</v>
      </c>
      <c r="B89" s="81">
        <v>1820414137</v>
      </c>
      <c r="C89" s="351" t="s">
        <v>402</v>
      </c>
      <c r="D89" s="82" t="s">
        <v>240</v>
      </c>
      <c r="E89" s="169" t="s">
        <v>403</v>
      </c>
      <c r="F89" s="93" t="s">
        <v>2693</v>
      </c>
      <c r="G89" s="57">
        <v>85</v>
      </c>
      <c r="H89" s="57">
        <v>85</v>
      </c>
      <c r="I89" s="57">
        <f t="shared" si="3"/>
        <v>85</v>
      </c>
      <c r="J89" s="51" t="str">
        <f t="shared" si="2"/>
        <v>TỐT</v>
      </c>
      <c r="K89" s="347"/>
    </row>
    <row r="90" spans="1:11" ht="27.75" customHeight="1">
      <c r="A90" s="30">
        <v>80</v>
      </c>
      <c r="B90" s="81">
        <v>1821415841</v>
      </c>
      <c r="C90" s="351" t="s">
        <v>1479</v>
      </c>
      <c r="D90" s="82" t="s">
        <v>433</v>
      </c>
      <c r="E90" s="169" t="s">
        <v>434</v>
      </c>
      <c r="F90" s="93" t="s">
        <v>2693</v>
      </c>
      <c r="G90" s="57">
        <v>75</v>
      </c>
      <c r="H90" s="57">
        <v>75</v>
      </c>
      <c r="I90" s="57">
        <f t="shared" si="3"/>
        <v>75</v>
      </c>
      <c r="J90" s="51" t="str">
        <f t="shared" si="2"/>
        <v>KHÁ</v>
      </c>
      <c r="K90" s="347"/>
    </row>
    <row r="91" spans="1:11" ht="27.75" customHeight="1">
      <c r="A91" s="30">
        <v>81</v>
      </c>
      <c r="B91" s="81">
        <v>1821416019</v>
      </c>
      <c r="C91" s="351" t="s">
        <v>1482</v>
      </c>
      <c r="D91" s="82" t="s">
        <v>34</v>
      </c>
      <c r="E91" s="169" t="s">
        <v>440</v>
      </c>
      <c r="F91" s="93" t="s">
        <v>2693</v>
      </c>
      <c r="G91" s="57">
        <v>85</v>
      </c>
      <c r="H91" s="57">
        <v>85</v>
      </c>
      <c r="I91" s="57">
        <f t="shared" si="3"/>
        <v>85</v>
      </c>
      <c r="J91" s="51" t="str">
        <f t="shared" si="2"/>
        <v>TỐT</v>
      </c>
      <c r="K91" s="347"/>
    </row>
    <row r="92" spans="1:11" ht="27.75" customHeight="1">
      <c r="A92" s="30">
        <v>82</v>
      </c>
      <c r="B92" s="81">
        <v>1821415243</v>
      </c>
      <c r="C92" s="351" t="s">
        <v>423</v>
      </c>
      <c r="D92" s="82" t="s">
        <v>392</v>
      </c>
      <c r="E92" s="169" t="s">
        <v>424</v>
      </c>
      <c r="F92" s="93" t="s">
        <v>2693</v>
      </c>
      <c r="G92" s="57">
        <v>75</v>
      </c>
      <c r="H92" s="57">
        <v>75</v>
      </c>
      <c r="I92" s="57">
        <f t="shared" si="3"/>
        <v>75</v>
      </c>
      <c r="J92" s="51" t="str">
        <f t="shared" si="2"/>
        <v>KHÁ</v>
      </c>
      <c r="K92" s="347"/>
    </row>
    <row r="93" spans="1:11" ht="27.75" customHeight="1">
      <c r="A93" s="30">
        <v>83</v>
      </c>
      <c r="B93" s="81">
        <v>1821416016</v>
      </c>
      <c r="C93" s="351" t="s">
        <v>1480</v>
      </c>
      <c r="D93" s="82" t="s">
        <v>360</v>
      </c>
      <c r="E93" s="169" t="s">
        <v>438</v>
      </c>
      <c r="F93" s="93" t="s">
        <v>2693</v>
      </c>
      <c r="G93" s="57">
        <v>75</v>
      </c>
      <c r="H93" s="57">
        <v>75</v>
      </c>
      <c r="I93" s="57">
        <f t="shared" si="3"/>
        <v>75</v>
      </c>
      <c r="J93" s="51" t="str">
        <f t="shared" si="2"/>
        <v>KHÁ</v>
      </c>
      <c r="K93" s="347"/>
    </row>
    <row r="94" spans="1:11" ht="27.75" customHeight="1">
      <c r="A94" s="30">
        <v>84</v>
      </c>
      <c r="B94" s="81">
        <v>1820414142</v>
      </c>
      <c r="C94" s="351" t="s">
        <v>404</v>
      </c>
      <c r="D94" s="82" t="s">
        <v>135</v>
      </c>
      <c r="E94" s="169" t="s">
        <v>84</v>
      </c>
      <c r="F94" s="93" t="s">
        <v>2693</v>
      </c>
      <c r="G94" s="57">
        <v>85</v>
      </c>
      <c r="H94" s="57">
        <v>85</v>
      </c>
      <c r="I94" s="57">
        <f t="shared" si="3"/>
        <v>85</v>
      </c>
      <c r="J94" s="51" t="str">
        <f t="shared" si="2"/>
        <v>TỐT</v>
      </c>
      <c r="K94" s="347"/>
    </row>
    <row r="95" spans="1:11" ht="27.75" customHeight="1">
      <c r="A95" s="30">
        <v>85</v>
      </c>
      <c r="B95" s="81">
        <v>1821416296</v>
      </c>
      <c r="C95" s="351" t="s">
        <v>1486</v>
      </c>
      <c r="D95" s="82" t="s">
        <v>582</v>
      </c>
      <c r="E95" s="169" t="s">
        <v>434</v>
      </c>
      <c r="F95" s="93" t="s">
        <v>2693</v>
      </c>
      <c r="G95" s="57">
        <v>85</v>
      </c>
      <c r="H95" s="57">
        <v>85</v>
      </c>
      <c r="I95" s="57">
        <f t="shared" si="3"/>
        <v>85</v>
      </c>
      <c r="J95" s="51" t="str">
        <f t="shared" si="2"/>
        <v>TỐT</v>
      </c>
      <c r="K95" s="347"/>
    </row>
    <row r="96" spans="1:11" ht="27.75" customHeight="1">
      <c r="A96" s="30">
        <v>86</v>
      </c>
      <c r="B96" s="81">
        <v>1821415234</v>
      </c>
      <c r="C96" s="351" t="s">
        <v>413</v>
      </c>
      <c r="D96" s="82" t="s">
        <v>86</v>
      </c>
      <c r="E96" s="169" t="s">
        <v>51</v>
      </c>
      <c r="F96" s="93" t="s">
        <v>2693</v>
      </c>
      <c r="G96" s="57">
        <v>85</v>
      </c>
      <c r="H96" s="57">
        <v>85</v>
      </c>
      <c r="I96" s="57">
        <f t="shared" si="3"/>
        <v>85</v>
      </c>
      <c r="J96" s="51" t="str">
        <f t="shared" si="2"/>
        <v>TỐT</v>
      </c>
      <c r="K96" s="347"/>
    </row>
    <row r="97" spans="1:11" ht="27.75" customHeight="1">
      <c r="A97" s="30">
        <v>87</v>
      </c>
      <c r="B97" s="81">
        <v>1821416205</v>
      </c>
      <c r="C97" s="351" t="s">
        <v>1485</v>
      </c>
      <c r="D97" s="82" t="s">
        <v>58</v>
      </c>
      <c r="E97" s="169" t="s">
        <v>1904</v>
      </c>
      <c r="F97" s="93" t="s">
        <v>2693</v>
      </c>
      <c r="G97" s="57">
        <v>70</v>
      </c>
      <c r="H97" s="57">
        <v>75</v>
      </c>
      <c r="I97" s="57">
        <f t="shared" si="3"/>
        <v>72.5</v>
      </c>
      <c r="J97" s="51" t="str">
        <f t="shared" si="2"/>
        <v>KHÁ</v>
      </c>
      <c r="K97" s="348"/>
    </row>
    <row r="98" spans="1:11" ht="27.75" customHeight="1">
      <c r="A98" s="30">
        <v>88</v>
      </c>
      <c r="B98" s="81">
        <v>1820414781</v>
      </c>
      <c r="C98" s="351" t="s">
        <v>341</v>
      </c>
      <c r="D98" s="82" t="s">
        <v>80</v>
      </c>
      <c r="E98" s="169" t="s">
        <v>405</v>
      </c>
      <c r="F98" s="93" t="s">
        <v>2693</v>
      </c>
      <c r="G98" s="57">
        <v>85</v>
      </c>
      <c r="H98" s="57">
        <v>85</v>
      </c>
      <c r="I98" s="57">
        <f t="shared" si="3"/>
        <v>85</v>
      </c>
      <c r="J98" s="51" t="str">
        <f t="shared" si="2"/>
        <v>TỐT</v>
      </c>
      <c r="K98" s="347"/>
    </row>
    <row r="99" spans="1:11" ht="27.75" customHeight="1">
      <c r="A99" s="30">
        <v>89</v>
      </c>
      <c r="B99" s="81">
        <v>1821416022</v>
      </c>
      <c r="C99" s="351" t="s">
        <v>1474</v>
      </c>
      <c r="D99" s="82" t="s">
        <v>90</v>
      </c>
      <c r="E99" s="169" t="s">
        <v>443</v>
      </c>
      <c r="F99" s="93" t="s">
        <v>2693</v>
      </c>
      <c r="G99" s="57">
        <v>75</v>
      </c>
      <c r="H99" s="57">
        <v>77</v>
      </c>
      <c r="I99" s="57">
        <f t="shared" si="3"/>
        <v>76</v>
      </c>
      <c r="J99" s="51" t="str">
        <f t="shared" si="2"/>
        <v>KHÁ</v>
      </c>
      <c r="K99" s="347"/>
    </row>
    <row r="100" spans="1:11" ht="27.75" customHeight="1">
      <c r="A100" s="30">
        <v>90</v>
      </c>
      <c r="B100" s="81">
        <v>1820413544</v>
      </c>
      <c r="C100" s="351" t="s">
        <v>1478</v>
      </c>
      <c r="D100" s="82" t="s">
        <v>730</v>
      </c>
      <c r="E100" s="169" t="s">
        <v>400</v>
      </c>
      <c r="F100" s="93" t="s">
        <v>2693</v>
      </c>
      <c r="G100" s="57">
        <v>95</v>
      </c>
      <c r="H100" s="57">
        <v>95</v>
      </c>
      <c r="I100" s="57">
        <f t="shared" si="3"/>
        <v>95</v>
      </c>
      <c r="J100" s="51" t="str">
        <f t="shared" si="2"/>
        <v>X SẮC</v>
      </c>
      <c r="K100" s="347"/>
    </row>
    <row r="101" spans="1:11" ht="27.75" customHeight="1">
      <c r="A101" s="30">
        <v>91</v>
      </c>
      <c r="B101" s="81">
        <v>1821416297</v>
      </c>
      <c r="C101" s="351" t="s">
        <v>444</v>
      </c>
      <c r="D101" s="82" t="s">
        <v>164</v>
      </c>
      <c r="E101" s="169" t="s">
        <v>93</v>
      </c>
      <c r="F101" s="93" t="s">
        <v>2693</v>
      </c>
      <c r="G101" s="57">
        <v>85</v>
      </c>
      <c r="H101" s="57">
        <v>93</v>
      </c>
      <c r="I101" s="57">
        <f t="shared" si="3"/>
        <v>89</v>
      </c>
      <c r="J101" s="51" t="str">
        <f t="shared" si="2"/>
        <v>TỐT</v>
      </c>
      <c r="K101" s="347"/>
    </row>
    <row r="102" spans="1:11" ht="27.75" customHeight="1">
      <c r="A102" s="33">
        <v>92</v>
      </c>
      <c r="B102" s="86">
        <v>1821415661</v>
      </c>
      <c r="C102" s="354" t="s">
        <v>429</v>
      </c>
      <c r="D102" s="87" t="s">
        <v>289</v>
      </c>
      <c r="E102" s="170" t="s">
        <v>417</v>
      </c>
      <c r="F102" s="97" t="s">
        <v>2693</v>
      </c>
      <c r="G102" s="64">
        <v>75</v>
      </c>
      <c r="H102" s="64">
        <v>75</v>
      </c>
      <c r="I102" s="64">
        <f t="shared" si="3"/>
        <v>75</v>
      </c>
      <c r="J102" s="58" t="str">
        <f t="shared" si="2"/>
        <v>KHÁ</v>
      </c>
      <c r="K102" s="349"/>
    </row>
    <row r="103" spans="1:12" ht="24.75" customHeight="1">
      <c r="A103" s="36"/>
      <c r="B103" s="37"/>
      <c r="C103" s="37"/>
      <c r="D103" s="37"/>
      <c r="E103" s="37"/>
      <c r="F103" s="37"/>
      <c r="G103" s="38"/>
      <c r="H103" s="38"/>
      <c r="I103" s="38"/>
      <c r="J103" s="36"/>
      <c r="K103" s="38"/>
      <c r="L103" s="38"/>
    </row>
    <row r="104" spans="1:11" ht="16.5">
      <c r="A104" s="36"/>
      <c r="B104" s="36"/>
      <c r="C104" s="38"/>
      <c r="D104" s="38"/>
      <c r="E104" s="38"/>
      <c r="F104" s="38"/>
      <c r="H104" s="332" t="s">
        <v>2448</v>
      </c>
      <c r="I104" s="333"/>
      <c r="J104" s="335"/>
      <c r="K104" s="256"/>
    </row>
    <row r="105" spans="1:10" ht="16.5">
      <c r="A105" s="36"/>
      <c r="B105" s="36"/>
      <c r="C105" s="38"/>
      <c r="D105" s="38"/>
      <c r="E105" s="38"/>
      <c r="F105" s="38"/>
      <c r="H105" s="35" t="s">
        <v>738</v>
      </c>
      <c r="I105" s="163" t="s">
        <v>739</v>
      </c>
      <c r="J105" s="163" t="s">
        <v>1500</v>
      </c>
    </row>
    <row r="106" spans="1:10" ht="21" customHeight="1">
      <c r="A106" s="36"/>
      <c r="B106" s="70" t="s">
        <v>751</v>
      </c>
      <c r="C106" s="38"/>
      <c r="D106" s="38"/>
      <c r="E106" s="38"/>
      <c r="F106" s="38"/>
      <c r="H106" s="162" t="s">
        <v>172</v>
      </c>
      <c r="I106" s="163">
        <f aca="true" t="shared" si="4" ref="I106:I112">COUNTIF($J$11:$J$102,H106)</f>
        <v>6</v>
      </c>
      <c r="J106" s="164">
        <f aca="true" t="shared" si="5" ref="J106:J113">I106/$I$113</f>
        <v>0.06521739130434782</v>
      </c>
    </row>
    <row r="107" spans="1:10" ht="15.75" customHeight="1">
      <c r="A107" s="36"/>
      <c r="B107" s="36"/>
      <c r="C107" s="38"/>
      <c r="D107" s="38"/>
      <c r="E107" s="38"/>
      <c r="F107" s="38"/>
      <c r="H107" s="162" t="s">
        <v>173</v>
      </c>
      <c r="I107" s="163">
        <f t="shared" si="4"/>
        <v>46</v>
      </c>
      <c r="J107" s="164">
        <f t="shared" si="5"/>
        <v>0.5</v>
      </c>
    </row>
    <row r="108" spans="1:10" ht="15.75" customHeight="1">
      <c r="A108" s="36"/>
      <c r="B108" s="36"/>
      <c r="C108" s="38"/>
      <c r="D108" s="38"/>
      <c r="E108" s="38"/>
      <c r="F108" s="38"/>
      <c r="H108" s="162" t="s">
        <v>740</v>
      </c>
      <c r="I108" s="163">
        <f t="shared" si="4"/>
        <v>29</v>
      </c>
      <c r="J108" s="164">
        <f t="shared" si="5"/>
        <v>0.31521739130434784</v>
      </c>
    </row>
    <row r="109" spans="1:10" ht="15.75" customHeight="1">
      <c r="A109" s="36"/>
      <c r="B109" s="36"/>
      <c r="C109" s="38"/>
      <c r="D109" s="38"/>
      <c r="E109" s="38"/>
      <c r="F109" s="38"/>
      <c r="H109" s="162" t="s">
        <v>741</v>
      </c>
      <c r="I109" s="163">
        <f t="shared" si="4"/>
        <v>0</v>
      </c>
      <c r="J109" s="164">
        <f t="shared" si="5"/>
        <v>0</v>
      </c>
    </row>
    <row r="110" spans="1:10" ht="15.75" customHeight="1">
      <c r="A110" s="36"/>
      <c r="B110" s="36"/>
      <c r="C110" s="38"/>
      <c r="D110" s="38"/>
      <c r="E110" s="38"/>
      <c r="F110" s="38"/>
      <c r="H110" s="162" t="s">
        <v>742</v>
      </c>
      <c r="I110" s="163">
        <f t="shared" si="4"/>
        <v>1</v>
      </c>
      <c r="J110" s="164">
        <f t="shared" si="5"/>
        <v>0.010869565217391304</v>
      </c>
    </row>
    <row r="111" spans="1:10" ht="15.75" customHeight="1">
      <c r="A111" s="36"/>
      <c r="B111" s="36"/>
      <c r="C111" s="38"/>
      <c r="D111" s="38"/>
      <c r="E111" s="38"/>
      <c r="F111" s="38"/>
      <c r="H111" s="162" t="s">
        <v>1939</v>
      </c>
      <c r="I111" s="163">
        <f t="shared" si="4"/>
        <v>5</v>
      </c>
      <c r="J111" s="164">
        <f t="shared" si="5"/>
        <v>0.05434782608695652</v>
      </c>
    </row>
    <row r="112" spans="1:10" ht="21" customHeight="1">
      <c r="A112" s="36"/>
      <c r="B112" s="70" t="s">
        <v>745</v>
      </c>
      <c r="C112" s="38"/>
      <c r="D112" s="38"/>
      <c r="E112" s="38"/>
      <c r="F112" s="38"/>
      <c r="H112" s="162" t="s">
        <v>743</v>
      </c>
      <c r="I112" s="163">
        <f t="shared" si="4"/>
        <v>5</v>
      </c>
      <c r="J112" s="164">
        <f t="shared" si="5"/>
        <v>0.05434782608695652</v>
      </c>
    </row>
    <row r="113" spans="1:10" ht="15.75" customHeight="1">
      <c r="A113" s="36"/>
      <c r="B113" s="36"/>
      <c r="C113" s="38"/>
      <c r="D113" s="38"/>
      <c r="E113" s="38"/>
      <c r="F113" s="38"/>
      <c r="H113" s="162" t="s">
        <v>744</v>
      </c>
      <c r="I113" s="163">
        <f>SUM(I106:I112)</f>
        <v>92</v>
      </c>
      <c r="J113" s="164">
        <f t="shared" si="5"/>
        <v>1</v>
      </c>
    </row>
    <row r="114" spans="2:12" s="3" customFormat="1" ht="16.5">
      <c r="B114" s="1"/>
      <c r="F114" s="40"/>
      <c r="G114" s="40"/>
      <c r="H114" s="40"/>
      <c r="I114" s="40"/>
      <c r="J114" s="20"/>
      <c r="K114" s="40"/>
      <c r="L114" s="40"/>
    </row>
    <row r="115" spans="6:12" s="65" customFormat="1" ht="21" customHeight="1">
      <c r="F115" s="326" t="str">
        <f ca="1">"Đà Nẵng, ngày"&amp;" "&amp;DAY(TODAY())&amp;" "&amp;"tháng"&amp;" "&amp;MONTH(TODAY())&amp;" "&amp;"năm"&amp;" "&amp;YEAR(TODAY())</f>
        <v>Đà Nẵng, ngày 21 tháng 8 năm 2015</v>
      </c>
      <c r="G115" s="326"/>
      <c r="H115" s="326"/>
      <c r="I115" s="326"/>
      <c r="J115" s="326"/>
      <c r="K115" s="326"/>
      <c r="L115" s="106"/>
    </row>
    <row r="116" spans="1:12" s="68" customFormat="1" ht="21" customHeight="1">
      <c r="A116" s="66" t="s">
        <v>1995</v>
      </c>
      <c r="B116" s="66"/>
      <c r="C116" s="66"/>
      <c r="D116" s="66"/>
      <c r="E116" s="66"/>
      <c r="F116" s="66"/>
      <c r="G116" s="66"/>
      <c r="H116" s="66"/>
      <c r="I116" s="66"/>
      <c r="J116" s="245"/>
      <c r="K116" s="67"/>
      <c r="L116" s="67"/>
    </row>
    <row r="119" spans="1:12" ht="16.5">
      <c r="A119" s="69"/>
      <c r="B119" s="69"/>
      <c r="C119" s="69"/>
      <c r="K119" s="39"/>
      <c r="L119" s="39"/>
    </row>
    <row r="121" ht="16.5">
      <c r="A121" s="3" t="s">
        <v>1983</v>
      </c>
    </row>
    <row r="125" spans="1:12" ht="24.75" customHeight="1">
      <c r="A125" s="30">
        <v>6</v>
      </c>
      <c r="B125" s="81">
        <v>1821413569</v>
      </c>
      <c r="C125" s="53" t="s">
        <v>304</v>
      </c>
      <c r="D125" s="82" t="s">
        <v>277</v>
      </c>
      <c r="E125" s="169" t="s">
        <v>305</v>
      </c>
      <c r="F125" s="83" t="s">
        <v>274</v>
      </c>
      <c r="G125" s="57">
        <v>80</v>
      </c>
      <c r="H125" s="48" t="e">
        <v>#N/A</v>
      </c>
      <c r="I125" s="57"/>
      <c r="J125" s="51" t="str">
        <f>IF(G125&gt;=90,"X SẮC",IF(G125&gt;=80,"TỐT",IF(G125&gt;=70,"KHÁ",IF(G125&gt;=60,"TB KHÁ",IF(G125&gt;=50,"T. BÌNH",IF(G125&gt;=30,"YẾU","KÉM"))))))</f>
        <v>TỐT</v>
      </c>
      <c r="K125" s="31"/>
      <c r="L125" s="1" t="s">
        <v>2458</v>
      </c>
    </row>
    <row r="126" spans="1:12" ht="24.75" customHeight="1">
      <c r="A126" s="30">
        <v>10</v>
      </c>
      <c r="B126" s="81">
        <v>1821414117</v>
      </c>
      <c r="C126" s="53" t="s">
        <v>327</v>
      </c>
      <c r="D126" s="82" t="s">
        <v>77</v>
      </c>
      <c r="E126" s="169" t="s">
        <v>328</v>
      </c>
      <c r="F126" s="83" t="s">
        <v>274</v>
      </c>
      <c r="G126" s="57">
        <v>0</v>
      </c>
      <c r="H126" s="48" t="e">
        <v>#N/A</v>
      </c>
      <c r="I126" s="57"/>
      <c r="J126" s="51" t="str">
        <f>IF(G126&gt;=90,"X SẮC",IF(G126&gt;=80,"TỐT",IF(G126&gt;=70,"KHÁ",IF(G126&gt;=60,"TB KHÁ",IF(G126&gt;=50,"T. BÌNH",IF(G126&gt;=30,"YẾU","KÉM"))))))</f>
        <v>KÉM</v>
      </c>
      <c r="K126" s="76" t="s">
        <v>2365</v>
      </c>
      <c r="L126" s="1" t="s">
        <v>2457</v>
      </c>
    </row>
  </sheetData>
  <sheetProtection/>
  <mergeCells count="12">
    <mergeCell ref="H104:J104"/>
    <mergeCell ref="F115:K115"/>
    <mergeCell ref="C10:D10"/>
    <mergeCell ref="E2:K2"/>
    <mergeCell ref="E3:K3"/>
    <mergeCell ref="A5:K5"/>
    <mergeCell ref="A6:K6"/>
    <mergeCell ref="A7:K7"/>
    <mergeCell ref="A2:D2"/>
    <mergeCell ref="A3:D3"/>
    <mergeCell ref="A8:K8"/>
    <mergeCell ref="A9:K9"/>
  </mergeCells>
  <conditionalFormatting sqref="G125:I126 G11:I102">
    <cfRule type="cellIs" priority="9" dxfId="0" operator="equal" stopIfTrue="1">
      <formula>0</formula>
    </cfRule>
  </conditionalFormatting>
  <printOptions/>
  <pageMargins left="0.48" right="0.15748031496062992" top="0.2362204724409449" bottom="0.2755905511811024" header="0.2362204724409449" footer="0.2362204724409449"/>
  <pageSetup horizontalDpi="600" verticalDpi="600" orientation="portrait" paperSize="9" r:id="rId2"/>
  <rowBreaks count="1" manualBreakCount="1">
    <brk id="123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59">
      <selection activeCell="F38" sqref="F38"/>
    </sheetView>
  </sheetViews>
  <sheetFormatPr defaultColWidth="9.140625" defaultRowHeight="12.75"/>
  <cols>
    <col min="1" max="1" width="4.421875" style="1" customWidth="1"/>
    <col min="2" max="2" width="10.140625" style="1" customWidth="1"/>
    <col min="3" max="3" width="17.140625" style="1" customWidth="1"/>
    <col min="4" max="4" width="7.8515625" style="1" customWidth="1"/>
    <col min="5" max="5" width="9.7109375" style="1" customWidth="1"/>
    <col min="6" max="6" width="13.421875" style="1" customWidth="1"/>
    <col min="7" max="9" width="7.28125" style="1" customWidth="1"/>
    <col min="10" max="10" width="7.28125" style="241" customWidth="1"/>
    <col min="11" max="11" width="7.28125" style="1" customWidth="1"/>
    <col min="12" max="12" width="8.57421875" style="1" customWidth="1"/>
    <col min="13" max="16384" width="9.140625" style="1" customWidth="1"/>
  </cols>
  <sheetData>
    <row r="1" spans="7:12" ht="9" customHeight="1">
      <c r="G1" s="105"/>
      <c r="H1" s="105"/>
      <c r="I1" s="105"/>
      <c r="J1" s="244"/>
      <c r="K1" s="105"/>
      <c r="L1" s="105"/>
    </row>
    <row r="2" spans="1:12" ht="19.5" customHeight="1">
      <c r="A2" s="322" t="s">
        <v>732</v>
      </c>
      <c r="B2" s="322"/>
      <c r="C2" s="322"/>
      <c r="D2" s="322"/>
      <c r="E2" s="321" t="s">
        <v>733</v>
      </c>
      <c r="F2" s="321"/>
      <c r="G2" s="321"/>
      <c r="H2" s="321"/>
      <c r="I2" s="321"/>
      <c r="J2" s="321"/>
      <c r="K2" s="321"/>
      <c r="L2" s="39"/>
    </row>
    <row r="3" spans="1:12" ht="16.5">
      <c r="A3" s="321" t="s">
        <v>734</v>
      </c>
      <c r="B3" s="321"/>
      <c r="C3" s="321"/>
      <c r="D3" s="321"/>
      <c r="E3" s="321" t="s">
        <v>731</v>
      </c>
      <c r="F3" s="321"/>
      <c r="G3" s="321"/>
      <c r="H3" s="321"/>
      <c r="I3" s="321"/>
      <c r="J3" s="321"/>
      <c r="K3" s="321"/>
      <c r="L3" s="240"/>
    </row>
    <row r="4" spans="7:12" ht="16.5">
      <c r="G4" s="105"/>
      <c r="H4" s="105"/>
      <c r="I4" s="105"/>
      <c r="J4" s="244"/>
      <c r="K4" s="105"/>
      <c r="L4" s="105"/>
    </row>
    <row r="5" spans="1:12" ht="16.5">
      <c r="A5" s="321" t="s">
        <v>750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9"/>
    </row>
    <row r="6" spans="1:12" ht="16.5">
      <c r="A6" s="321" t="s">
        <v>2446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240"/>
    </row>
    <row r="7" spans="1:12" ht="16.5">
      <c r="A7" s="321" t="s">
        <v>1948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240"/>
    </row>
    <row r="8" spans="1:12" ht="17.25" customHeight="1">
      <c r="A8" s="321" t="s">
        <v>1949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240"/>
    </row>
    <row r="9" spans="1:12" s="2" customFormat="1" ht="17.25" customHeight="1">
      <c r="A9" s="321" t="s">
        <v>749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240"/>
    </row>
    <row r="10" spans="1:11" s="3" customFormat="1" ht="48.75" customHeight="1">
      <c r="A10" s="102" t="s">
        <v>729</v>
      </c>
      <c r="B10" s="102" t="s">
        <v>736</v>
      </c>
      <c r="C10" s="320" t="s">
        <v>735</v>
      </c>
      <c r="D10" s="320"/>
      <c r="E10" s="103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2449</v>
      </c>
      <c r="K10" s="103" t="s">
        <v>737</v>
      </c>
    </row>
    <row r="11" spans="1:11" ht="24.75" customHeight="1">
      <c r="A11" s="42">
        <v>1</v>
      </c>
      <c r="B11" s="78">
        <v>1820124724</v>
      </c>
      <c r="C11" s="353" t="s">
        <v>134</v>
      </c>
      <c r="D11" s="79" t="s">
        <v>135</v>
      </c>
      <c r="E11" s="168" t="s">
        <v>136</v>
      </c>
      <c r="F11" s="80" t="s">
        <v>2694</v>
      </c>
      <c r="G11" s="48">
        <v>80</v>
      </c>
      <c r="H11" s="48">
        <v>80</v>
      </c>
      <c r="I11" s="48">
        <f>(G11+H11)/2</f>
        <v>80</v>
      </c>
      <c r="J11" s="42" t="str">
        <f aca="true" t="shared" si="0" ref="J11:J51">IF(I11&gt;=90,"X SẮC",IF(I11&gt;=80,"TỐT",IF(I11&gt;=70,"KHÁ",IF(I11&gt;=60,"TB KHÁ",IF(I11&gt;=50,"T. BÌNH",IF(I11&gt;=30,"YẾU","KÉM"))))))</f>
        <v>TỐT</v>
      </c>
      <c r="K11" s="346"/>
    </row>
    <row r="12" spans="1:11" ht="24.75" customHeight="1">
      <c r="A12" s="51">
        <v>2</v>
      </c>
      <c r="B12" s="81">
        <v>1820125993</v>
      </c>
      <c r="C12" s="351" t="s">
        <v>138</v>
      </c>
      <c r="D12" s="82" t="s">
        <v>139</v>
      </c>
      <c r="E12" s="169" t="s">
        <v>140</v>
      </c>
      <c r="F12" s="99" t="s">
        <v>2694</v>
      </c>
      <c r="G12" s="57">
        <v>90</v>
      </c>
      <c r="H12" s="57">
        <v>90</v>
      </c>
      <c r="I12" s="57">
        <f aca="true" t="shared" si="1" ref="I12:I51">(G12+H12)/2</f>
        <v>90</v>
      </c>
      <c r="J12" s="51" t="str">
        <f t="shared" si="0"/>
        <v>X SẮC</v>
      </c>
      <c r="K12" s="347"/>
    </row>
    <row r="13" spans="1:11" ht="24.75" customHeight="1">
      <c r="A13" s="51">
        <v>3</v>
      </c>
      <c r="B13" s="81">
        <v>1821123513</v>
      </c>
      <c r="C13" s="351" t="s">
        <v>145</v>
      </c>
      <c r="D13" s="82" t="s">
        <v>146</v>
      </c>
      <c r="E13" s="169" t="s">
        <v>147</v>
      </c>
      <c r="F13" s="93" t="s">
        <v>2694</v>
      </c>
      <c r="G13" s="57">
        <v>85</v>
      </c>
      <c r="H13" s="57">
        <v>80</v>
      </c>
      <c r="I13" s="57">
        <f t="shared" si="1"/>
        <v>82.5</v>
      </c>
      <c r="J13" s="51" t="str">
        <f t="shared" si="0"/>
        <v>TỐT</v>
      </c>
      <c r="K13" s="347"/>
    </row>
    <row r="14" spans="1:11" ht="24.75" customHeight="1">
      <c r="A14" s="51">
        <v>4</v>
      </c>
      <c r="B14" s="81">
        <v>1821123515</v>
      </c>
      <c r="C14" s="351" t="s">
        <v>149</v>
      </c>
      <c r="D14" s="82" t="s">
        <v>150</v>
      </c>
      <c r="E14" s="169" t="s">
        <v>151</v>
      </c>
      <c r="F14" s="93" t="s">
        <v>2694</v>
      </c>
      <c r="G14" s="57">
        <v>95</v>
      </c>
      <c r="H14" s="57">
        <v>85</v>
      </c>
      <c r="I14" s="57">
        <f t="shared" si="1"/>
        <v>90</v>
      </c>
      <c r="J14" s="51" t="str">
        <f t="shared" si="0"/>
        <v>X SẮC</v>
      </c>
      <c r="K14" s="347"/>
    </row>
    <row r="15" spans="1:11" ht="24.75" customHeight="1">
      <c r="A15" s="51">
        <v>5</v>
      </c>
      <c r="B15" s="81">
        <v>1821123516</v>
      </c>
      <c r="C15" s="351" t="s">
        <v>152</v>
      </c>
      <c r="D15" s="82" t="s">
        <v>153</v>
      </c>
      <c r="E15" s="169" t="s">
        <v>154</v>
      </c>
      <c r="F15" s="93" t="s">
        <v>2694</v>
      </c>
      <c r="G15" s="57">
        <v>85</v>
      </c>
      <c r="H15" s="57">
        <v>85</v>
      </c>
      <c r="I15" s="57">
        <f t="shared" si="1"/>
        <v>85</v>
      </c>
      <c r="J15" s="51" t="str">
        <f t="shared" si="0"/>
        <v>TỐT</v>
      </c>
      <c r="K15" s="347"/>
    </row>
    <row r="16" spans="1:11" ht="24.75" customHeight="1">
      <c r="A16" s="51">
        <v>6</v>
      </c>
      <c r="B16" s="81">
        <v>1821123818</v>
      </c>
      <c r="C16" s="351" t="s">
        <v>155</v>
      </c>
      <c r="D16" s="82" t="s">
        <v>156</v>
      </c>
      <c r="E16" s="169" t="s">
        <v>157</v>
      </c>
      <c r="F16" s="93" t="s">
        <v>2694</v>
      </c>
      <c r="G16" s="57">
        <v>85</v>
      </c>
      <c r="H16" s="57">
        <v>90</v>
      </c>
      <c r="I16" s="57">
        <f t="shared" si="1"/>
        <v>87.5</v>
      </c>
      <c r="J16" s="51" t="str">
        <f t="shared" si="0"/>
        <v>TỐT</v>
      </c>
      <c r="K16" s="347"/>
    </row>
    <row r="17" spans="1:11" ht="24.75" customHeight="1">
      <c r="A17" s="51">
        <v>7</v>
      </c>
      <c r="B17" s="81">
        <v>1821123820</v>
      </c>
      <c r="C17" s="351" t="s">
        <v>158</v>
      </c>
      <c r="D17" s="82" t="s">
        <v>96</v>
      </c>
      <c r="E17" s="169" t="s">
        <v>159</v>
      </c>
      <c r="F17" s="93" t="s">
        <v>2694</v>
      </c>
      <c r="G17" s="57">
        <v>85</v>
      </c>
      <c r="H17" s="57">
        <v>85</v>
      </c>
      <c r="I17" s="57">
        <f t="shared" si="1"/>
        <v>85</v>
      </c>
      <c r="J17" s="51" t="str">
        <f t="shared" si="0"/>
        <v>TỐT</v>
      </c>
      <c r="K17" s="347"/>
    </row>
    <row r="18" spans="1:11" ht="24.75" customHeight="1">
      <c r="A18" s="51">
        <v>8</v>
      </c>
      <c r="B18" s="81">
        <v>1821123988</v>
      </c>
      <c r="C18" s="351" t="s">
        <v>160</v>
      </c>
      <c r="D18" s="82" t="s">
        <v>55</v>
      </c>
      <c r="E18" s="169" t="s">
        <v>161</v>
      </c>
      <c r="F18" s="93" t="s">
        <v>2694</v>
      </c>
      <c r="G18" s="57">
        <v>85</v>
      </c>
      <c r="H18" s="57">
        <v>80</v>
      </c>
      <c r="I18" s="57">
        <f t="shared" si="1"/>
        <v>82.5</v>
      </c>
      <c r="J18" s="51" t="str">
        <f t="shared" si="0"/>
        <v>TỐT</v>
      </c>
      <c r="K18" s="347"/>
    </row>
    <row r="19" spans="1:11" ht="24.75" customHeight="1">
      <c r="A19" s="51">
        <v>9</v>
      </c>
      <c r="B19" s="81">
        <v>1821123989</v>
      </c>
      <c r="C19" s="351" t="s">
        <v>162</v>
      </c>
      <c r="D19" s="82" t="s">
        <v>34</v>
      </c>
      <c r="E19" s="169" t="s">
        <v>163</v>
      </c>
      <c r="F19" s="93" t="s">
        <v>2694</v>
      </c>
      <c r="G19" s="57">
        <v>85</v>
      </c>
      <c r="H19" s="57">
        <v>80</v>
      </c>
      <c r="I19" s="57">
        <f t="shared" si="1"/>
        <v>82.5</v>
      </c>
      <c r="J19" s="51" t="str">
        <f t="shared" si="0"/>
        <v>TỐT</v>
      </c>
      <c r="K19" s="347"/>
    </row>
    <row r="20" spans="1:11" ht="24.75" customHeight="1">
      <c r="A20" s="51">
        <v>10</v>
      </c>
      <c r="B20" s="81">
        <v>1821123992</v>
      </c>
      <c r="C20" s="351" t="s">
        <v>165</v>
      </c>
      <c r="D20" s="82" t="s">
        <v>56</v>
      </c>
      <c r="E20" s="169" t="s">
        <v>166</v>
      </c>
      <c r="F20" s="93" t="s">
        <v>2694</v>
      </c>
      <c r="G20" s="57">
        <v>85</v>
      </c>
      <c r="H20" s="57">
        <v>90</v>
      </c>
      <c r="I20" s="57">
        <f t="shared" si="1"/>
        <v>87.5</v>
      </c>
      <c r="J20" s="51" t="str">
        <f t="shared" si="0"/>
        <v>TỐT</v>
      </c>
      <c r="K20" s="347"/>
    </row>
    <row r="21" spans="1:11" ht="24.75" customHeight="1">
      <c r="A21" s="51">
        <v>11</v>
      </c>
      <c r="B21" s="81">
        <v>1821123993</v>
      </c>
      <c r="C21" s="351" t="s">
        <v>167</v>
      </c>
      <c r="D21" s="82" t="s">
        <v>168</v>
      </c>
      <c r="E21" s="169" t="s">
        <v>169</v>
      </c>
      <c r="F21" s="93" t="s">
        <v>2694</v>
      </c>
      <c r="G21" s="57">
        <v>95</v>
      </c>
      <c r="H21" s="57">
        <v>70</v>
      </c>
      <c r="I21" s="57">
        <f t="shared" si="1"/>
        <v>82.5</v>
      </c>
      <c r="J21" s="51" t="str">
        <f t="shared" si="0"/>
        <v>TỐT</v>
      </c>
      <c r="K21" s="347"/>
    </row>
    <row r="22" spans="1:11" ht="24.75" customHeight="1">
      <c r="A22" s="51">
        <v>12</v>
      </c>
      <c r="B22" s="81">
        <v>1821123995</v>
      </c>
      <c r="C22" s="351" t="s">
        <v>174</v>
      </c>
      <c r="D22" s="82" t="s">
        <v>175</v>
      </c>
      <c r="E22" s="169" t="s">
        <v>91</v>
      </c>
      <c r="F22" s="93" t="s">
        <v>2694</v>
      </c>
      <c r="G22" s="57">
        <v>80</v>
      </c>
      <c r="H22" s="57">
        <v>80</v>
      </c>
      <c r="I22" s="57">
        <f t="shared" si="1"/>
        <v>80</v>
      </c>
      <c r="J22" s="51" t="str">
        <f t="shared" si="0"/>
        <v>TỐT</v>
      </c>
      <c r="K22" s="347"/>
    </row>
    <row r="23" spans="1:11" ht="24.75" customHeight="1">
      <c r="A23" s="51">
        <v>13</v>
      </c>
      <c r="B23" s="81">
        <v>1821123996</v>
      </c>
      <c r="C23" s="351" t="s">
        <v>176</v>
      </c>
      <c r="D23" s="82" t="s">
        <v>177</v>
      </c>
      <c r="E23" s="169" t="s">
        <v>98</v>
      </c>
      <c r="F23" s="93" t="s">
        <v>2694</v>
      </c>
      <c r="G23" s="57">
        <v>85</v>
      </c>
      <c r="H23" s="57">
        <v>85</v>
      </c>
      <c r="I23" s="57">
        <f t="shared" si="1"/>
        <v>85</v>
      </c>
      <c r="J23" s="51" t="str">
        <f t="shared" si="0"/>
        <v>TỐT</v>
      </c>
      <c r="K23" s="347"/>
    </row>
    <row r="24" spans="1:11" ht="24.75" customHeight="1">
      <c r="A24" s="51">
        <v>14</v>
      </c>
      <c r="B24" s="81">
        <v>1821123997</v>
      </c>
      <c r="C24" s="351" t="s">
        <v>178</v>
      </c>
      <c r="D24" s="82" t="s">
        <v>179</v>
      </c>
      <c r="E24" s="169" t="s">
        <v>180</v>
      </c>
      <c r="F24" s="93" t="s">
        <v>2694</v>
      </c>
      <c r="G24" s="57">
        <v>98</v>
      </c>
      <c r="H24" s="57">
        <v>100</v>
      </c>
      <c r="I24" s="57">
        <f t="shared" si="1"/>
        <v>99</v>
      </c>
      <c r="J24" s="51" t="str">
        <f t="shared" si="0"/>
        <v>X SẮC</v>
      </c>
      <c r="K24" s="347"/>
    </row>
    <row r="25" spans="1:11" ht="24.75" customHeight="1">
      <c r="A25" s="51">
        <v>15</v>
      </c>
      <c r="B25" s="81">
        <v>1821123998</v>
      </c>
      <c r="C25" s="351" t="s">
        <v>181</v>
      </c>
      <c r="D25" s="82" t="s">
        <v>150</v>
      </c>
      <c r="E25" s="169" t="s">
        <v>182</v>
      </c>
      <c r="F25" s="93" t="s">
        <v>2694</v>
      </c>
      <c r="G25" s="57">
        <v>85</v>
      </c>
      <c r="H25" s="57">
        <v>77</v>
      </c>
      <c r="I25" s="57">
        <f t="shared" si="1"/>
        <v>81</v>
      </c>
      <c r="J25" s="51" t="str">
        <f t="shared" si="0"/>
        <v>TỐT</v>
      </c>
      <c r="K25" s="347"/>
    </row>
    <row r="26" spans="1:11" ht="24.75" customHeight="1">
      <c r="A26" s="51">
        <v>16</v>
      </c>
      <c r="B26" s="81">
        <v>1821123999</v>
      </c>
      <c r="C26" s="351" t="s">
        <v>183</v>
      </c>
      <c r="D26" s="82" t="s">
        <v>52</v>
      </c>
      <c r="E26" s="169" t="s">
        <v>184</v>
      </c>
      <c r="F26" s="93" t="s">
        <v>2694</v>
      </c>
      <c r="G26" s="57">
        <v>85</v>
      </c>
      <c r="H26" s="57">
        <v>80</v>
      </c>
      <c r="I26" s="57">
        <f t="shared" si="1"/>
        <v>82.5</v>
      </c>
      <c r="J26" s="51" t="str">
        <f t="shared" si="0"/>
        <v>TỐT</v>
      </c>
      <c r="K26" s="347"/>
    </row>
    <row r="27" spans="1:11" ht="24.75" customHeight="1">
      <c r="A27" s="51">
        <v>17</v>
      </c>
      <c r="B27" s="81">
        <v>1821124000</v>
      </c>
      <c r="C27" s="351" t="s">
        <v>185</v>
      </c>
      <c r="D27" s="82" t="s">
        <v>186</v>
      </c>
      <c r="E27" s="169" t="s">
        <v>147</v>
      </c>
      <c r="F27" s="93" t="s">
        <v>2694</v>
      </c>
      <c r="G27" s="57">
        <v>90</v>
      </c>
      <c r="H27" s="57">
        <v>90</v>
      </c>
      <c r="I27" s="57">
        <f t="shared" si="1"/>
        <v>90</v>
      </c>
      <c r="J27" s="51" t="str">
        <f t="shared" si="0"/>
        <v>X SẮC</v>
      </c>
      <c r="K27" s="347"/>
    </row>
    <row r="28" spans="1:11" ht="24.75" customHeight="1">
      <c r="A28" s="51">
        <v>18</v>
      </c>
      <c r="B28" s="81">
        <v>1821124001</v>
      </c>
      <c r="C28" s="351" t="s">
        <v>67</v>
      </c>
      <c r="D28" s="82" t="s">
        <v>187</v>
      </c>
      <c r="E28" s="169" t="s">
        <v>188</v>
      </c>
      <c r="F28" s="93" t="s">
        <v>2694</v>
      </c>
      <c r="G28" s="57">
        <v>85</v>
      </c>
      <c r="H28" s="57">
        <v>90</v>
      </c>
      <c r="I28" s="57">
        <f t="shared" si="1"/>
        <v>87.5</v>
      </c>
      <c r="J28" s="51" t="str">
        <f t="shared" si="0"/>
        <v>TỐT</v>
      </c>
      <c r="K28" s="347"/>
    </row>
    <row r="29" spans="1:11" ht="24.75" customHeight="1">
      <c r="A29" s="51">
        <v>19</v>
      </c>
      <c r="B29" s="81">
        <v>1821124002</v>
      </c>
      <c r="C29" s="351" t="s">
        <v>189</v>
      </c>
      <c r="D29" s="82" t="s">
        <v>190</v>
      </c>
      <c r="E29" s="169" t="s">
        <v>191</v>
      </c>
      <c r="F29" s="93" t="s">
        <v>2694</v>
      </c>
      <c r="G29" s="57">
        <v>98</v>
      </c>
      <c r="H29" s="57">
        <v>100</v>
      </c>
      <c r="I29" s="57">
        <f t="shared" si="1"/>
        <v>99</v>
      </c>
      <c r="J29" s="51" t="str">
        <f t="shared" si="0"/>
        <v>X SẮC</v>
      </c>
      <c r="K29" s="347"/>
    </row>
    <row r="30" spans="1:11" ht="24.75" customHeight="1">
      <c r="A30" s="51">
        <v>20</v>
      </c>
      <c r="B30" s="81">
        <v>1821124718</v>
      </c>
      <c r="C30" s="351" t="s">
        <v>192</v>
      </c>
      <c r="D30" s="82" t="s">
        <v>193</v>
      </c>
      <c r="E30" s="169" t="s">
        <v>194</v>
      </c>
      <c r="F30" s="93" t="s">
        <v>2694</v>
      </c>
      <c r="G30" s="57">
        <v>82</v>
      </c>
      <c r="H30" s="57">
        <v>78</v>
      </c>
      <c r="I30" s="57">
        <f t="shared" si="1"/>
        <v>80</v>
      </c>
      <c r="J30" s="51" t="str">
        <f t="shared" si="0"/>
        <v>TỐT</v>
      </c>
      <c r="K30" s="347"/>
    </row>
    <row r="31" spans="1:11" ht="24.75" customHeight="1">
      <c r="A31" s="51">
        <v>21</v>
      </c>
      <c r="B31" s="81">
        <v>1821124719</v>
      </c>
      <c r="C31" s="351" t="s">
        <v>195</v>
      </c>
      <c r="D31" s="82" t="s">
        <v>79</v>
      </c>
      <c r="E31" s="169" t="s">
        <v>196</v>
      </c>
      <c r="F31" s="93" t="s">
        <v>2694</v>
      </c>
      <c r="G31" s="57">
        <v>85</v>
      </c>
      <c r="H31" s="57">
        <v>85</v>
      </c>
      <c r="I31" s="57">
        <f t="shared" si="1"/>
        <v>85</v>
      </c>
      <c r="J31" s="51" t="str">
        <f t="shared" si="0"/>
        <v>TỐT</v>
      </c>
      <c r="K31" s="347"/>
    </row>
    <row r="32" spans="1:11" ht="24.75" customHeight="1">
      <c r="A32" s="51">
        <v>22</v>
      </c>
      <c r="B32" s="81">
        <v>1821124722</v>
      </c>
      <c r="C32" s="351" t="s">
        <v>198</v>
      </c>
      <c r="D32" s="82" t="s">
        <v>46</v>
      </c>
      <c r="E32" s="169" t="s">
        <v>22</v>
      </c>
      <c r="F32" s="93" t="s">
        <v>2694</v>
      </c>
      <c r="G32" s="57">
        <v>80</v>
      </c>
      <c r="H32" s="57">
        <v>67</v>
      </c>
      <c r="I32" s="57">
        <f t="shared" si="1"/>
        <v>73.5</v>
      </c>
      <c r="J32" s="51" t="str">
        <f t="shared" si="0"/>
        <v>KHÁ</v>
      </c>
      <c r="K32" s="347"/>
    </row>
    <row r="33" spans="1:11" ht="24.75" customHeight="1">
      <c r="A33" s="51">
        <v>23</v>
      </c>
      <c r="B33" s="81">
        <v>1821125146</v>
      </c>
      <c r="C33" s="351" t="s">
        <v>199</v>
      </c>
      <c r="D33" s="82" t="s">
        <v>77</v>
      </c>
      <c r="E33" s="169" t="s">
        <v>200</v>
      </c>
      <c r="F33" s="93" t="s">
        <v>2694</v>
      </c>
      <c r="G33" s="57">
        <v>82</v>
      </c>
      <c r="H33" s="57">
        <v>80</v>
      </c>
      <c r="I33" s="57">
        <f t="shared" si="1"/>
        <v>81</v>
      </c>
      <c r="J33" s="51" t="str">
        <f t="shared" si="0"/>
        <v>TỐT</v>
      </c>
      <c r="K33" s="347"/>
    </row>
    <row r="34" spans="1:11" ht="24.75" customHeight="1">
      <c r="A34" s="51">
        <v>24</v>
      </c>
      <c r="B34" s="81">
        <v>1821125153</v>
      </c>
      <c r="C34" s="351" t="s">
        <v>201</v>
      </c>
      <c r="D34" s="82" t="s">
        <v>64</v>
      </c>
      <c r="E34" s="169" t="s">
        <v>202</v>
      </c>
      <c r="F34" s="93" t="s">
        <v>2694</v>
      </c>
      <c r="G34" s="57">
        <v>85</v>
      </c>
      <c r="H34" s="57">
        <v>77</v>
      </c>
      <c r="I34" s="57">
        <f t="shared" si="1"/>
        <v>81</v>
      </c>
      <c r="J34" s="51" t="str">
        <f t="shared" si="0"/>
        <v>TỐT</v>
      </c>
      <c r="K34" s="347"/>
    </row>
    <row r="35" spans="1:11" ht="24.75" customHeight="1">
      <c r="A35" s="51">
        <v>25</v>
      </c>
      <c r="B35" s="81">
        <v>1821126573</v>
      </c>
      <c r="C35" s="351" t="s">
        <v>155</v>
      </c>
      <c r="D35" s="82" t="s">
        <v>52</v>
      </c>
      <c r="E35" s="169">
        <v>34216</v>
      </c>
      <c r="F35" s="93" t="s">
        <v>2694</v>
      </c>
      <c r="G35" s="57">
        <v>85</v>
      </c>
      <c r="H35" s="57">
        <v>80</v>
      </c>
      <c r="I35" s="57">
        <f t="shared" si="1"/>
        <v>82.5</v>
      </c>
      <c r="J35" s="51" t="str">
        <f t="shared" si="0"/>
        <v>TỐT</v>
      </c>
      <c r="K35" s="347"/>
    </row>
    <row r="36" spans="1:12" ht="24.75" customHeight="1">
      <c r="A36" s="51">
        <v>26</v>
      </c>
      <c r="B36" s="81">
        <v>172126443</v>
      </c>
      <c r="C36" s="351" t="s">
        <v>2454</v>
      </c>
      <c r="D36" s="82" t="s">
        <v>486</v>
      </c>
      <c r="E36" s="169">
        <v>33723</v>
      </c>
      <c r="F36" s="93" t="s">
        <v>2694</v>
      </c>
      <c r="G36" s="57">
        <v>0</v>
      </c>
      <c r="H36" s="57">
        <v>0</v>
      </c>
      <c r="I36" s="57">
        <f t="shared" si="1"/>
        <v>0</v>
      </c>
      <c r="J36" s="51" t="str">
        <f t="shared" si="0"/>
        <v>KÉM</v>
      </c>
      <c r="K36" s="347" t="s">
        <v>2453</v>
      </c>
      <c r="L36" s="1" t="s">
        <v>2455</v>
      </c>
    </row>
    <row r="37" spans="1:11" ht="24.75" customHeight="1">
      <c r="A37" s="51">
        <v>27</v>
      </c>
      <c r="B37" s="81">
        <v>1821125158</v>
      </c>
      <c r="C37" s="351" t="s">
        <v>209</v>
      </c>
      <c r="D37" s="82" t="s">
        <v>144</v>
      </c>
      <c r="E37" s="169" t="s">
        <v>147</v>
      </c>
      <c r="F37" s="83" t="s">
        <v>2695</v>
      </c>
      <c r="G37" s="57">
        <v>96</v>
      </c>
      <c r="H37" s="57">
        <v>100</v>
      </c>
      <c r="I37" s="57">
        <f t="shared" si="1"/>
        <v>98</v>
      </c>
      <c r="J37" s="51" t="str">
        <f t="shared" si="0"/>
        <v>X SẮC</v>
      </c>
      <c r="K37" s="347"/>
    </row>
    <row r="38" spans="1:11" ht="24.75" customHeight="1">
      <c r="A38" s="51">
        <v>28</v>
      </c>
      <c r="B38" s="81">
        <v>1821125827</v>
      </c>
      <c r="C38" s="351" t="s">
        <v>210</v>
      </c>
      <c r="D38" s="82" t="s">
        <v>211</v>
      </c>
      <c r="E38" s="169" t="s">
        <v>212</v>
      </c>
      <c r="F38" s="93" t="s">
        <v>2695</v>
      </c>
      <c r="G38" s="57">
        <v>91</v>
      </c>
      <c r="H38" s="57">
        <v>92</v>
      </c>
      <c r="I38" s="57">
        <f t="shared" si="1"/>
        <v>91.5</v>
      </c>
      <c r="J38" s="51" t="str">
        <f t="shared" si="0"/>
        <v>X SẮC</v>
      </c>
      <c r="K38" s="347"/>
    </row>
    <row r="39" spans="1:11" ht="24.75" customHeight="1">
      <c r="A39" s="51">
        <v>29</v>
      </c>
      <c r="B39" s="81">
        <v>1821123508</v>
      </c>
      <c r="C39" s="351" t="s">
        <v>141</v>
      </c>
      <c r="D39" s="82" t="s">
        <v>142</v>
      </c>
      <c r="E39" s="169" t="s">
        <v>143</v>
      </c>
      <c r="F39" s="93" t="s">
        <v>2695</v>
      </c>
      <c r="G39" s="57">
        <v>82</v>
      </c>
      <c r="H39" s="57">
        <v>82</v>
      </c>
      <c r="I39" s="57">
        <f t="shared" si="1"/>
        <v>82</v>
      </c>
      <c r="J39" s="51" t="str">
        <f t="shared" si="0"/>
        <v>TỐT</v>
      </c>
      <c r="K39" s="347"/>
    </row>
    <row r="40" spans="1:11" ht="24.75" customHeight="1">
      <c r="A40" s="51">
        <v>30</v>
      </c>
      <c r="B40" s="81">
        <v>1821125994</v>
      </c>
      <c r="C40" s="351" t="s">
        <v>219</v>
      </c>
      <c r="D40" s="82" t="s">
        <v>36</v>
      </c>
      <c r="E40" s="169" t="s">
        <v>220</v>
      </c>
      <c r="F40" s="93" t="s">
        <v>2695</v>
      </c>
      <c r="G40" s="57">
        <v>90</v>
      </c>
      <c r="H40" s="57">
        <v>95</v>
      </c>
      <c r="I40" s="57">
        <f t="shared" si="1"/>
        <v>92.5</v>
      </c>
      <c r="J40" s="51" t="str">
        <f t="shared" si="0"/>
        <v>X SẮC</v>
      </c>
      <c r="K40" s="347"/>
    </row>
    <row r="41" spans="1:11" ht="24.75" customHeight="1">
      <c r="A41" s="51">
        <v>31</v>
      </c>
      <c r="B41" s="81">
        <v>1821126195</v>
      </c>
      <c r="C41" s="351" t="s">
        <v>224</v>
      </c>
      <c r="D41" s="82" t="s">
        <v>225</v>
      </c>
      <c r="E41" s="169" t="s">
        <v>29</v>
      </c>
      <c r="F41" s="93" t="s">
        <v>2695</v>
      </c>
      <c r="G41" s="57">
        <v>92</v>
      </c>
      <c r="H41" s="57">
        <v>95</v>
      </c>
      <c r="I41" s="57">
        <f t="shared" si="1"/>
        <v>93.5</v>
      </c>
      <c r="J41" s="51" t="str">
        <f t="shared" si="0"/>
        <v>X SẮC</v>
      </c>
      <c r="K41" s="347"/>
    </row>
    <row r="42" spans="1:12" ht="24.75" customHeight="1">
      <c r="A42" s="51">
        <v>32</v>
      </c>
      <c r="B42" s="81">
        <v>1821125991</v>
      </c>
      <c r="C42" s="351" t="s">
        <v>213</v>
      </c>
      <c r="D42" s="82" t="s">
        <v>214</v>
      </c>
      <c r="E42" s="169" t="s">
        <v>215</v>
      </c>
      <c r="F42" s="93" t="s">
        <v>2695</v>
      </c>
      <c r="G42" s="215">
        <v>74</v>
      </c>
      <c r="H42" s="57">
        <v>82</v>
      </c>
      <c r="I42" s="57">
        <f t="shared" si="1"/>
        <v>78</v>
      </c>
      <c r="J42" s="51" t="str">
        <f t="shared" si="0"/>
        <v>KHÁ</v>
      </c>
      <c r="K42" s="347"/>
      <c r="L42" s="1" t="s">
        <v>2452</v>
      </c>
    </row>
    <row r="43" spans="1:11" ht="24.75" customHeight="1">
      <c r="A43" s="51">
        <v>33</v>
      </c>
      <c r="B43" s="81">
        <v>1821614744</v>
      </c>
      <c r="C43" s="351" t="s">
        <v>233</v>
      </c>
      <c r="D43" s="82" t="s">
        <v>139</v>
      </c>
      <c r="E43" s="169" t="s">
        <v>234</v>
      </c>
      <c r="F43" s="93" t="s">
        <v>2695</v>
      </c>
      <c r="G43" s="57">
        <v>77</v>
      </c>
      <c r="H43" s="57">
        <v>78</v>
      </c>
      <c r="I43" s="57">
        <f t="shared" si="1"/>
        <v>77.5</v>
      </c>
      <c r="J43" s="51" t="str">
        <f t="shared" si="0"/>
        <v>KHÁ</v>
      </c>
      <c r="K43" s="347"/>
    </row>
    <row r="44" spans="1:11" ht="24.75" customHeight="1">
      <c r="A44" s="51">
        <v>34</v>
      </c>
      <c r="B44" s="81">
        <v>1821126196</v>
      </c>
      <c r="C44" s="351" t="s">
        <v>226</v>
      </c>
      <c r="D44" s="82" t="s">
        <v>112</v>
      </c>
      <c r="E44" s="169" t="s">
        <v>227</v>
      </c>
      <c r="F44" s="93" t="s">
        <v>2695</v>
      </c>
      <c r="G44" s="57">
        <v>76</v>
      </c>
      <c r="H44" s="57">
        <v>0</v>
      </c>
      <c r="I44" s="57">
        <f t="shared" si="1"/>
        <v>38</v>
      </c>
      <c r="J44" s="51" t="str">
        <f t="shared" si="0"/>
        <v>YẾU</v>
      </c>
      <c r="K44" s="347" t="s">
        <v>2453</v>
      </c>
    </row>
    <row r="45" spans="1:11" ht="24.75" customHeight="1">
      <c r="A45" s="51">
        <v>35</v>
      </c>
      <c r="B45" s="81">
        <v>1821125156</v>
      </c>
      <c r="C45" s="351" t="s">
        <v>204</v>
      </c>
      <c r="D45" s="82" t="s">
        <v>205</v>
      </c>
      <c r="E45" s="169" t="s">
        <v>206</v>
      </c>
      <c r="F45" s="93" t="s">
        <v>2695</v>
      </c>
      <c r="G45" s="57">
        <v>91</v>
      </c>
      <c r="H45" s="57">
        <v>93</v>
      </c>
      <c r="I45" s="57">
        <f t="shared" si="1"/>
        <v>92</v>
      </c>
      <c r="J45" s="51" t="str">
        <f t="shared" si="0"/>
        <v>X SẮC</v>
      </c>
      <c r="K45" s="347"/>
    </row>
    <row r="46" spans="1:11" ht="24.75" customHeight="1">
      <c r="A46" s="51">
        <v>36</v>
      </c>
      <c r="B46" s="81">
        <v>1821125992</v>
      </c>
      <c r="C46" s="351" t="s">
        <v>216</v>
      </c>
      <c r="D46" s="82" t="s">
        <v>217</v>
      </c>
      <c r="E46" s="169" t="s">
        <v>218</v>
      </c>
      <c r="F46" s="93" t="s">
        <v>2695</v>
      </c>
      <c r="G46" s="57">
        <v>92</v>
      </c>
      <c r="H46" s="57">
        <v>90</v>
      </c>
      <c r="I46" s="57">
        <f t="shared" si="1"/>
        <v>91</v>
      </c>
      <c r="J46" s="51" t="str">
        <f t="shared" si="0"/>
        <v>X SẮC</v>
      </c>
      <c r="K46" s="347"/>
    </row>
    <row r="47" spans="1:11" ht="24.75" customHeight="1">
      <c r="A47" s="51">
        <v>37</v>
      </c>
      <c r="B47" s="81">
        <v>1821114708</v>
      </c>
      <c r="C47" s="351" t="s">
        <v>128</v>
      </c>
      <c r="D47" s="82" t="s">
        <v>58</v>
      </c>
      <c r="E47" s="169" t="s">
        <v>129</v>
      </c>
      <c r="F47" s="93" t="s">
        <v>2695</v>
      </c>
      <c r="G47" s="57">
        <v>83</v>
      </c>
      <c r="H47" s="57">
        <v>82</v>
      </c>
      <c r="I47" s="57">
        <f t="shared" si="1"/>
        <v>82.5</v>
      </c>
      <c r="J47" s="51" t="str">
        <f t="shared" si="0"/>
        <v>TỐT</v>
      </c>
      <c r="K47" s="348"/>
    </row>
    <row r="48" spans="1:11" ht="24.75" customHeight="1">
      <c r="A48" s="51">
        <v>38</v>
      </c>
      <c r="B48" s="81">
        <v>1821126512</v>
      </c>
      <c r="C48" s="351" t="s">
        <v>72</v>
      </c>
      <c r="D48" s="82" t="s">
        <v>90</v>
      </c>
      <c r="E48" s="169" t="s">
        <v>229</v>
      </c>
      <c r="F48" s="93" t="s">
        <v>2695</v>
      </c>
      <c r="G48" s="57">
        <v>87</v>
      </c>
      <c r="H48" s="57">
        <v>0</v>
      </c>
      <c r="I48" s="57">
        <f t="shared" si="1"/>
        <v>43.5</v>
      </c>
      <c r="J48" s="51" t="str">
        <f t="shared" si="0"/>
        <v>YẾU</v>
      </c>
      <c r="K48" s="347" t="s">
        <v>2453</v>
      </c>
    </row>
    <row r="49" spans="1:12" ht="24.75" customHeight="1">
      <c r="A49" s="51">
        <v>39</v>
      </c>
      <c r="B49" s="81">
        <v>172126462</v>
      </c>
      <c r="C49" s="351" t="s">
        <v>1985</v>
      </c>
      <c r="D49" s="82" t="s">
        <v>1525</v>
      </c>
      <c r="E49" s="169"/>
      <c r="F49" s="93" t="s">
        <v>2695</v>
      </c>
      <c r="G49" s="57">
        <v>0</v>
      </c>
      <c r="H49" s="57">
        <v>80</v>
      </c>
      <c r="I49" s="57">
        <f t="shared" si="1"/>
        <v>40</v>
      </c>
      <c r="J49" s="51" t="str">
        <f t="shared" si="0"/>
        <v>YẾU</v>
      </c>
      <c r="K49" s="348" t="s">
        <v>2456</v>
      </c>
      <c r="L49" s="1" t="s">
        <v>2672</v>
      </c>
    </row>
    <row r="50" spans="1:11" ht="24.75" customHeight="1">
      <c r="A50" s="51">
        <v>40</v>
      </c>
      <c r="B50" s="81">
        <v>1821125995</v>
      </c>
      <c r="C50" s="351" t="s">
        <v>221</v>
      </c>
      <c r="D50" s="82" t="s">
        <v>222</v>
      </c>
      <c r="E50" s="169" t="s">
        <v>223</v>
      </c>
      <c r="F50" s="93" t="s">
        <v>2695</v>
      </c>
      <c r="G50" s="57">
        <v>92</v>
      </c>
      <c r="H50" s="57">
        <v>95</v>
      </c>
      <c r="I50" s="57">
        <f t="shared" si="1"/>
        <v>93.5</v>
      </c>
      <c r="J50" s="51" t="str">
        <f t="shared" si="0"/>
        <v>X SẮC</v>
      </c>
      <c r="K50" s="347"/>
    </row>
    <row r="51" spans="1:11" ht="24.75" customHeight="1">
      <c r="A51" s="58">
        <v>41</v>
      </c>
      <c r="B51" s="86">
        <v>1821126686</v>
      </c>
      <c r="C51" s="354" t="s">
        <v>231</v>
      </c>
      <c r="D51" s="87" t="s">
        <v>164</v>
      </c>
      <c r="E51" s="170" t="s">
        <v>232</v>
      </c>
      <c r="F51" s="97" t="s">
        <v>2695</v>
      </c>
      <c r="G51" s="64">
        <v>82</v>
      </c>
      <c r="H51" s="64">
        <v>82</v>
      </c>
      <c r="I51" s="64">
        <f t="shared" si="1"/>
        <v>82</v>
      </c>
      <c r="J51" s="58" t="str">
        <f t="shared" si="0"/>
        <v>TỐT</v>
      </c>
      <c r="K51" s="349"/>
    </row>
    <row r="53" spans="1:11" ht="16.5">
      <c r="A53" s="36"/>
      <c r="B53" s="36"/>
      <c r="C53" s="38"/>
      <c r="D53" s="38"/>
      <c r="E53" s="38"/>
      <c r="F53" s="38"/>
      <c r="H53" s="332" t="s">
        <v>2448</v>
      </c>
      <c r="I53" s="333"/>
      <c r="J53" s="335"/>
      <c r="K53" s="256"/>
    </row>
    <row r="54" spans="1:10" ht="16.5">
      <c r="A54" s="36"/>
      <c r="B54" s="36"/>
      <c r="C54" s="38"/>
      <c r="D54" s="38"/>
      <c r="E54" s="38"/>
      <c r="F54" s="38"/>
      <c r="H54" s="35" t="s">
        <v>738</v>
      </c>
      <c r="I54" s="163" t="s">
        <v>739</v>
      </c>
      <c r="J54" s="163" t="s">
        <v>1500</v>
      </c>
    </row>
    <row r="55" spans="1:10" ht="21" customHeight="1">
      <c r="A55" s="36"/>
      <c r="B55" s="70" t="s">
        <v>751</v>
      </c>
      <c r="C55" s="38"/>
      <c r="D55" s="38"/>
      <c r="E55" s="38"/>
      <c r="F55" s="38"/>
      <c r="H55" s="162" t="s">
        <v>172</v>
      </c>
      <c r="I55" s="163">
        <f aca="true" t="shared" si="2" ref="I55:I61">COUNTIF($J$11:$J$51,H55)</f>
        <v>12</v>
      </c>
      <c r="J55" s="164">
        <f aca="true" t="shared" si="3" ref="J55:J62">I55/$I$62</f>
        <v>0.2926829268292683</v>
      </c>
    </row>
    <row r="56" spans="1:10" ht="15.75" customHeight="1">
      <c r="A56" s="36"/>
      <c r="B56" s="36"/>
      <c r="C56" s="38"/>
      <c r="D56" s="38"/>
      <c r="E56" s="38"/>
      <c r="F56" s="38"/>
      <c r="H56" s="162" t="s">
        <v>173</v>
      </c>
      <c r="I56" s="163">
        <f t="shared" si="2"/>
        <v>22</v>
      </c>
      <c r="J56" s="164">
        <f t="shared" si="3"/>
        <v>0.5365853658536586</v>
      </c>
    </row>
    <row r="57" spans="1:10" ht="15.75" customHeight="1">
      <c r="A57" s="36"/>
      <c r="B57" s="36"/>
      <c r="C57" s="38"/>
      <c r="D57" s="38"/>
      <c r="E57" s="38"/>
      <c r="F57" s="38"/>
      <c r="H57" s="162" t="s">
        <v>740</v>
      </c>
      <c r="I57" s="163">
        <f t="shared" si="2"/>
        <v>3</v>
      </c>
      <c r="J57" s="164">
        <f t="shared" si="3"/>
        <v>0.07317073170731707</v>
      </c>
    </row>
    <row r="58" spans="1:10" ht="15.75" customHeight="1">
      <c r="A58" s="36"/>
      <c r="B58" s="36"/>
      <c r="C58" s="38"/>
      <c r="D58" s="38"/>
      <c r="E58" s="38"/>
      <c r="F58" s="38"/>
      <c r="H58" s="162" t="s">
        <v>741</v>
      </c>
      <c r="I58" s="163">
        <f t="shared" si="2"/>
        <v>0</v>
      </c>
      <c r="J58" s="164">
        <f t="shared" si="3"/>
        <v>0</v>
      </c>
    </row>
    <row r="59" spans="1:10" ht="15.75" customHeight="1">
      <c r="A59" s="36"/>
      <c r="B59" s="36"/>
      <c r="C59" s="38"/>
      <c r="D59" s="38"/>
      <c r="E59" s="38"/>
      <c r="F59" s="38"/>
      <c r="H59" s="162" t="s">
        <v>742</v>
      </c>
      <c r="I59" s="163">
        <f t="shared" si="2"/>
        <v>0</v>
      </c>
      <c r="J59" s="164">
        <f t="shared" si="3"/>
        <v>0</v>
      </c>
    </row>
    <row r="60" spans="1:10" ht="15.75" customHeight="1">
      <c r="A60" s="36"/>
      <c r="B60" s="36"/>
      <c r="C60" s="38"/>
      <c r="D60" s="38"/>
      <c r="E60" s="38"/>
      <c r="F60" s="38"/>
      <c r="H60" s="162" t="s">
        <v>1939</v>
      </c>
      <c r="I60" s="163">
        <f t="shared" si="2"/>
        <v>3</v>
      </c>
      <c r="J60" s="164">
        <f t="shared" si="3"/>
        <v>0.07317073170731707</v>
      </c>
    </row>
    <row r="61" spans="1:10" ht="21" customHeight="1">
      <c r="A61" s="36"/>
      <c r="B61" s="70" t="s">
        <v>745</v>
      </c>
      <c r="C61" s="38"/>
      <c r="D61" s="38"/>
      <c r="E61" s="38"/>
      <c r="F61" s="38"/>
      <c r="H61" s="162" t="s">
        <v>743</v>
      </c>
      <c r="I61" s="163">
        <f t="shared" si="2"/>
        <v>1</v>
      </c>
      <c r="J61" s="164">
        <f t="shared" si="3"/>
        <v>0.024390243902439025</v>
      </c>
    </row>
    <row r="62" spans="1:10" ht="15.75" customHeight="1">
      <c r="A62" s="36"/>
      <c r="B62" s="36"/>
      <c r="C62" s="38"/>
      <c r="D62" s="38"/>
      <c r="E62" s="38"/>
      <c r="F62" s="38"/>
      <c r="H62" s="162" t="s">
        <v>744</v>
      </c>
      <c r="I62" s="163">
        <f>SUM(I55:I61)</f>
        <v>41</v>
      </c>
      <c r="J62" s="164">
        <f t="shared" si="3"/>
        <v>1</v>
      </c>
    </row>
    <row r="63" spans="2:12" s="3" customFormat="1" ht="16.5">
      <c r="B63" s="1"/>
      <c r="F63" s="40"/>
      <c r="G63" s="40"/>
      <c r="H63" s="40"/>
      <c r="I63" s="40"/>
      <c r="J63" s="20"/>
      <c r="K63" s="40"/>
      <c r="L63" s="40"/>
    </row>
    <row r="64" spans="6:12" s="65" customFormat="1" ht="21" customHeight="1">
      <c r="F64" s="326" t="str">
        <f ca="1">"Đà Nẵng, ngày"&amp;" "&amp;DAY(TODAY())&amp;" "&amp;"tháng"&amp;" "&amp;MONTH(TODAY())&amp;" "&amp;"năm"&amp;" "&amp;YEAR(TODAY())</f>
        <v>Đà Nẵng, ngày 21 tháng 8 năm 2015</v>
      </c>
      <c r="G64" s="326"/>
      <c r="H64" s="326"/>
      <c r="I64" s="326"/>
      <c r="J64" s="326"/>
      <c r="K64" s="326"/>
      <c r="L64" s="106"/>
    </row>
    <row r="65" spans="1:12" s="68" customFormat="1" ht="21" customHeight="1">
      <c r="A65" s="66" t="s">
        <v>1992</v>
      </c>
      <c r="B65" s="66"/>
      <c r="C65" s="66"/>
      <c r="D65" s="66"/>
      <c r="E65" s="66"/>
      <c r="F65" s="66"/>
      <c r="G65" s="66"/>
      <c r="H65" s="66"/>
      <c r="I65" s="66"/>
      <c r="J65" s="245"/>
      <c r="K65" s="67"/>
      <c r="L65" s="67"/>
    </row>
    <row r="68" spans="1:12" ht="16.5">
      <c r="A68" s="69"/>
      <c r="B68" s="69"/>
      <c r="C68" s="69"/>
      <c r="K68" s="39"/>
      <c r="L68" s="39"/>
    </row>
    <row r="70" ht="16.5">
      <c r="A70" s="3" t="s">
        <v>1993</v>
      </c>
    </row>
  </sheetData>
  <sheetProtection/>
  <mergeCells count="12">
    <mergeCell ref="F64:K64"/>
    <mergeCell ref="C10:D10"/>
    <mergeCell ref="H53:J53"/>
    <mergeCell ref="E2:K2"/>
    <mergeCell ref="E3:K3"/>
    <mergeCell ref="A5:K5"/>
    <mergeCell ref="A6:K6"/>
    <mergeCell ref="A7:K7"/>
    <mergeCell ref="A2:D2"/>
    <mergeCell ref="A3:D3"/>
    <mergeCell ref="A8:K8"/>
    <mergeCell ref="A9:K9"/>
  </mergeCells>
  <conditionalFormatting sqref="G11:I51">
    <cfRule type="cellIs" priority="16" dxfId="0" operator="equal" stopIfTrue="1">
      <formula>0</formula>
    </cfRule>
  </conditionalFormatting>
  <printOptions/>
  <pageMargins left="0.45" right="0.15748031496062992" top="0.2755905511811024" bottom="0.2362204724409449" header="0.2362204724409449" footer="0.2362204724409449"/>
  <pageSetup horizontalDpi="600" verticalDpi="600" orientation="portrait" paperSize="9" r:id="rId4"/>
  <drawing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31">
      <selection activeCell="O10" sqref="O10"/>
    </sheetView>
  </sheetViews>
  <sheetFormatPr defaultColWidth="9.140625" defaultRowHeight="12.75"/>
  <cols>
    <col min="1" max="1" width="4.28125" style="1" customWidth="1"/>
    <col min="2" max="2" width="10.421875" style="1" customWidth="1"/>
    <col min="3" max="3" width="16.00390625" style="1" customWidth="1"/>
    <col min="4" max="4" width="8.421875" style="1" customWidth="1"/>
    <col min="5" max="5" width="10.00390625" style="1" customWidth="1"/>
    <col min="6" max="6" width="12.00390625" style="1" customWidth="1"/>
    <col min="7" max="9" width="7.28125" style="1" customWidth="1"/>
    <col min="10" max="10" width="7.28125" style="241" customWidth="1"/>
    <col min="11" max="11" width="7.28125" style="1" customWidth="1"/>
    <col min="12" max="12" width="8.140625" style="1" customWidth="1"/>
    <col min="13" max="13" width="7.28125" style="1" customWidth="1"/>
    <col min="14" max="14" width="7.00390625" style="1" customWidth="1"/>
    <col min="15" max="16384" width="9.140625" style="1" customWidth="1"/>
  </cols>
  <sheetData>
    <row r="1" spans="7:12" ht="13.5" customHeight="1">
      <c r="G1" s="105"/>
      <c r="H1" s="105"/>
      <c r="I1" s="105"/>
      <c r="J1" s="244"/>
      <c r="K1" s="105"/>
      <c r="L1" s="105"/>
    </row>
    <row r="2" spans="1:14" ht="19.5" customHeight="1">
      <c r="A2" s="322" t="s">
        <v>732</v>
      </c>
      <c r="B2" s="322"/>
      <c r="C2" s="322"/>
      <c r="D2" s="322"/>
      <c r="E2" s="321" t="s">
        <v>733</v>
      </c>
      <c r="F2" s="321"/>
      <c r="G2" s="321"/>
      <c r="H2" s="321"/>
      <c r="I2" s="321"/>
      <c r="J2" s="321"/>
      <c r="K2" s="321"/>
      <c r="L2" s="39"/>
      <c r="M2" s="39"/>
      <c r="N2" s="39"/>
    </row>
    <row r="3" spans="1:14" ht="16.5">
      <c r="A3" s="321" t="s">
        <v>734</v>
      </c>
      <c r="B3" s="321"/>
      <c r="C3" s="321"/>
      <c r="D3" s="321"/>
      <c r="E3" s="321" t="s">
        <v>731</v>
      </c>
      <c r="F3" s="321"/>
      <c r="G3" s="321"/>
      <c r="H3" s="321"/>
      <c r="I3" s="321"/>
      <c r="J3" s="321"/>
      <c r="K3" s="321"/>
      <c r="L3" s="321"/>
      <c r="M3" s="321"/>
      <c r="N3" s="321"/>
    </row>
    <row r="4" spans="7:12" ht="16.5">
      <c r="G4" s="105"/>
      <c r="H4" s="105"/>
      <c r="I4" s="105"/>
      <c r="J4" s="244"/>
      <c r="K4" s="105"/>
      <c r="L4" s="105"/>
    </row>
    <row r="5" spans="1:14" ht="16.5">
      <c r="A5" s="321" t="s">
        <v>750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9"/>
      <c r="M5" s="39"/>
      <c r="N5" s="39"/>
    </row>
    <row r="6" spans="1:19" ht="16.5">
      <c r="A6" s="321" t="s">
        <v>2446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9"/>
      <c r="P6" s="39"/>
      <c r="Q6" s="39"/>
      <c r="R6" s="39"/>
      <c r="S6" s="39"/>
    </row>
    <row r="7" spans="1:14" ht="16.5">
      <c r="A7" s="321" t="s">
        <v>1943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</row>
    <row r="8" spans="1:14" ht="17.25" customHeight="1">
      <c r="A8" s="321" t="s">
        <v>1944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</row>
    <row r="9" spans="1:19" s="2" customFormat="1" ht="17.25" customHeight="1">
      <c r="A9" s="321" t="s">
        <v>749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40"/>
      <c r="P9" s="40"/>
      <c r="Q9" s="40"/>
      <c r="R9" s="40"/>
      <c r="S9" s="20"/>
    </row>
    <row r="10" spans="1:11" s="3" customFormat="1" ht="46.5" customHeight="1">
      <c r="A10" s="102" t="s">
        <v>729</v>
      </c>
      <c r="B10" s="102" t="s">
        <v>736</v>
      </c>
      <c r="C10" s="320" t="s">
        <v>735</v>
      </c>
      <c r="D10" s="320"/>
      <c r="E10" s="103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2449</v>
      </c>
      <c r="K10" s="103" t="s">
        <v>737</v>
      </c>
    </row>
    <row r="11" spans="1:12" ht="27" customHeight="1">
      <c r="A11" s="42">
        <v>1</v>
      </c>
      <c r="B11" s="78">
        <v>1821114703</v>
      </c>
      <c r="C11" s="353" t="s">
        <v>39</v>
      </c>
      <c r="D11" s="79" t="s">
        <v>122</v>
      </c>
      <c r="E11" s="46" t="s">
        <v>1739</v>
      </c>
      <c r="F11" s="380" t="s">
        <v>1566</v>
      </c>
      <c r="G11" s="253">
        <v>73</v>
      </c>
      <c r="H11" s="253">
        <v>85</v>
      </c>
      <c r="I11" s="253">
        <f>(G11+H11)/2</f>
        <v>79</v>
      </c>
      <c r="J11" s="42" t="str">
        <f aca="true" t="shared" si="0" ref="J11:J21">IF(I11&gt;=90,"X SẮC",IF(I11&gt;=80,"TỐT",IF(I11&gt;=70,"KHÁ",IF(I11&gt;=60,"TB KHÁ",IF(I11&gt;=50,"T. BÌNH",IF(I11&gt;=30,"YẾU","KÉM"))))))</f>
        <v>KHÁ</v>
      </c>
      <c r="K11" s="381"/>
      <c r="L11" s="1" t="s">
        <v>2536</v>
      </c>
    </row>
    <row r="12" spans="1:11" ht="27" customHeight="1">
      <c r="A12" s="51">
        <v>2</v>
      </c>
      <c r="B12" s="81">
        <v>1821113979</v>
      </c>
      <c r="C12" s="351" t="s">
        <v>114</v>
      </c>
      <c r="D12" s="82" t="s">
        <v>115</v>
      </c>
      <c r="E12" s="55" t="s">
        <v>85</v>
      </c>
      <c r="F12" s="83" t="s">
        <v>1566</v>
      </c>
      <c r="G12" s="57">
        <v>88</v>
      </c>
      <c r="H12" s="215">
        <v>85</v>
      </c>
      <c r="I12" s="215">
        <f aca="true" t="shared" si="1" ref="I12:I21">(G12+H12)/2</f>
        <v>86.5</v>
      </c>
      <c r="J12" s="51" t="str">
        <f t="shared" si="0"/>
        <v>TỐT</v>
      </c>
      <c r="K12" s="382"/>
    </row>
    <row r="13" spans="1:12" ht="27" customHeight="1">
      <c r="A13" s="51">
        <v>3</v>
      </c>
      <c r="B13" s="81">
        <v>1821113507</v>
      </c>
      <c r="C13" s="384" t="s">
        <v>106</v>
      </c>
      <c r="D13" s="158" t="s">
        <v>107</v>
      </c>
      <c r="E13" s="159" t="s">
        <v>1787</v>
      </c>
      <c r="F13" s="83" t="s">
        <v>1566</v>
      </c>
      <c r="G13" s="215">
        <v>0</v>
      </c>
      <c r="H13" s="215">
        <v>64</v>
      </c>
      <c r="I13" s="215">
        <f t="shared" si="1"/>
        <v>32</v>
      </c>
      <c r="J13" s="51" t="str">
        <f t="shared" si="0"/>
        <v>YẾU</v>
      </c>
      <c r="K13" s="357" t="s">
        <v>2456</v>
      </c>
      <c r="L13" s="1" t="s">
        <v>2678</v>
      </c>
    </row>
    <row r="14" spans="1:11" ht="27" customHeight="1">
      <c r="A14" s="51">
        <v>4</v>
      </c>
      <c r="B14" s="81">
        <v>1821113976</v>
      </c>
      <c r="C14" s="351" t="s">
        <v>109</v>
      </c>
      <c r="D14" s="82" t="s">
        <v>36</v>
      </c>
      <c r="E14" s="55" t="s">
        <v>110</v>
      </c>
      <c r="F14" s="83" t="s">
        <v>1566</v>
      </c>
      <c r="G14" s="57">
        <v>98</v>
      </c>
      <c r="H14" s="215">
        <v>90</v>
      </c>
      <c r="I14" s="215">
        <f t="shared" si="1"/>
        <v>94</v>
      </c>
      <c r="J14" s="51" t="str">
        <f t="shared" si="0"/>
        <v>X SẮC</v>
      </c>
      <c r="K14" s="382"/>
    </row>
    <row r="15" spans="1:11" ht="27" customHeight="1">
      <c r="A15" s="51">
        <v>5</v>
      </c>
      <c r="B15" s="81">
        <v>1821113978</v>
      </c>
      <c r="C15" s="351" t="s">
        <v>111</v>
      </c>
      <c r="D15" s="82" t="s">
        <v>112</v>
      </c>
      <c r="E15" s="55" t="s">
        <v>113</v>
      </c>
      <c r="F15" s="83" t="s">
        <v>1566</v>
      </c>
      <c r="G15" s="57">
        <v>95</v>
      </c>
      <c r="H15" s="215">
        <v>85</v>
      </c>
      <c r="I15" s="215">
        <f t="shared" si="1"/>
        <v>90</v>
      </c>
      <c r="J15" s="51" t="str">
        <f t="shared" si="0"/>
        <v>X SẮC</v>
      </c>
      <c r="K15" s="382"/>
    </row>
    <row r="16" spans="1:11" ht="27" customHeight="1">
      <c r="A16" s="51">
        <v>6</v>
      </c>
      <c r="B16" s="81">
        <v>1821114705</v>
      </c>
      <c r="C16" s="351" t="s">
        <v>124</v>
      </c>
      <c r="D16" s="82" t="s">
        <v>52</v>
      </c>
      <c r="E16" s="55" t="s">
        <v>125</v>
      </c>
      <c r="F16" s="83" t="s">
        <v>1566</v>
      </c>
      <c r="G16" s="57">
        <v>98</v>
      </c>
      <c r="H16" s="215">
        <v>95</v>
      </c>
      <c r="I16" s="215">
        <f t="shared" si="1"/>
        <v>96.5</v>
      </c>
      <c r="J16" s="51" t="str">
        <f t="shared" si="0"/>
        <v>X SẮC</v>
      </c>
      <c r="K16" s="382"/>
    </row>
    <row r="17" spans="1:11" ht="27" customHeight="1">
      <c r="A17" s="51">
        <v>7</v>
      </c>
      <c r="B17" s="81">
        <v>1821113506</v>
      </c>
      <c r="C17" s="351" t="s">
        <v>103</v>
      </c>
      <c r="D17" s="82" t="s">
        <v>104</v>
      </c>
      <c r="E17" s="55" t="s">
        <v>105</v>
      </c>
      <c r="F17" s="83" t="s">
        <v>1566</v>
      </c>
      <c r="G17" s="57">
        <v>0</v>
      </c>
      <c r="H17" s="215">
        <v>0</v>
      </c>
      <c r="I17" s="215">
        <f t="shared" si="1"/>
        <v>0</v>
      </c>
      <c r="J17" s="51" t="str">
        <f t="shared" si="0"/>
        <v>KÉM</v>
      </c>
      <c r="K17" s="382" t="s">
        <v>2459</v>
      </c>
    </row>
    <row r="18" spans="1:11" ht="27" customHeight="1">
      <c r="A18" s="51">
        <v>8</v>
      </c>
      <c r="B18" s="81">
        <v>1821114702</v>
      </c>
      <c r="C18" s="351" t="s">
        <v>119</v>
      </c>
      <c r="D18" s="82" t="s">
        <v>120</v>
      </c>
      <c r="E18" s="55" t="s">
        <v>121</v>
      </c>
      <c r="F18" s="83" t="s">
        <v>1566</v>
      </c>
      <c r="G18" s="57">
        <v>88</v>
      </c>
      <c r="H18" s="215">
        <v>85</v>
      </c>
      <c r="I18" s="215">
        <f t="shared" si="1"/>
        <v>86.5</v>
      </c>
      <c r="J18" s="51" t="str">
        <f t="shared" si="0"/>
        <v>TỐT</v>
      </c>
      <c r="K18" s="382"/>
    </row>
    <row r="19" spans="1:11" ht="27" customHeight="1">
      <c r="A19" s="51">
        <v>9</v>
      </c>
      <c r="B19" s="81">
        <v>1821114699</v>
      </c>
      <c r="C19" s="351" t="s">
        <v>116</v>
      </c>
      <c r="D19" s="82" t="s">
        <v>117</v>
      </c>
      <c r="E19" s="55" t="s">
        <v>118</v>
      </c>
      <c r="F19" s="83" t="s">
        <v>1566</v>
      </c>
      <c r="G19" s="57">
        <v>88</v>
      </c>
      <c r="H19" s="215">
        <v>85</v>
      </c>
      <c r="I19" s="215">
        <f t="shared" si="1"/>
        <v>86.5</v>
      </c>
      <c r="J19" s="51" t="str">
        <f t="shared" si="0"/>
        <v>TỐT</v>
      </c>
      <c r="K19" s="382"/>
    </row>
    <row r="20" spans="1:11" ht="27" customHeight="1">
      <c r="A20" s="51">
        <v>10</v>
      </c>
      <c r="B20" s="81">
        <v>1821113505</v>
      </c>
      <c r="C20" s="351" t="s">
        <v>99</v>
      </c>
      <c r="D20" s="82" t="s">
        <v>100</v>
      </c>
      <c r="E20" s="55" t="s">
        <v>101</v>
      </c>
      <c r="F20" s="83" t="s">
        <v>1566</v>
      </c>
      <c r="G20" s="57">
        <v>88</v>
      </c>
      <c r="H20" s="215">
        <v>82</v>
      </c>
      <c r="I20" s="215">
        <f t="shared" si="1"/>
        <v>85</v>
      </c>
      <c r="J20" s="51" t="str">
        <f t="shared" si="0"/>
        <v>TỐT</v>
      </c>
      <c r="K20" s="382"/>
    </row>
    <row r="21" spans="1:11" ht="27" customHeight="1">
      <c r="A21" s="58">
        <v>11</v>
      </c>
      <c r="B21" s="94">
        <v>1821115138</v>
      </c>
      <c r="C21" s="385" t="s">
        <v>1495</v>
      </c>
      <c r="D21" s="95" t="s">
        <v>56</v>
      </c>
      <c r="E21" s="96" t="s">
        <v>133</v>
      </c>
      <c r="F21" s="88" t="s">
        <v>1566</v>
      </c>
      <c r="G21" s="64">
        <v>85</v>
      </c>
      <c r="H21" s="263">
        <v>82</v>
      </c>
      <c r="I21" s="263">
        <f t="shared" si="1"/>
        <v>83.5</v>
      </c>
      <c r="J21" s="58" t="str">
        <f t="shared" si="0"/>
        <v>TỐT</v>
      </c>
      <c r="K21" s="383"/>
    </row>
    <row r="23" spans="1:16" ht="16.5">
      <c r="A23" s="36"/>
      <c r="B23" s="36"/>
      <c r="C23" s="38"/>
      <c r="D23" s="38"/>
      <c r="E23" s="38"/>
      <c r="F23" s="38"/>
      <c r="H23" s="332" t="s">
        <v>2448</v>
      </c>
      <c r="I23" s="333"/>
      <c r="J23" s="333"/>
      <c r="K23" s="256"/>
      <c r="O23" s="27"/>
      <c r="P23" s="27"/>
    </row>
    <row r="24" spans="1:14" ht="16.5">
      <c r="A24" s="36"/>
      <c r="B24" s="36"/>
      <c r="C24" s="38"/>
      <c r="D24" s="38"/>
      <c r="E24" s="38"/>
      <c r="F24" s="38"/>
      <c r="H24" s="35" t="s">
        <v>738</v>
      </c>
      <c r="I24" s="163" t="s">
        <v>739</v>
      </c>
      <c r="J24" s="163" t="s">
        <v>1500</v>
      </c>
      <c r="M24" s="27"/>
      <c r="N24" s="27"/>
    </row>
    <row r="25" spans="1:14" ht="21" customHeight="1">
      <c r="A25" s="36"/>
      <c r="B25" s="70" t="s">
        <v>751</v>
      </c>
      <c r="C25" s="38"/>
      <c r="D25" s="38"/>
      <c r="E25" s="38"/>
      <c r="F25" s="38"/>
      <c r="H25" s="162" t="s">
        <v>172</v>
      </c>
      <c r="I25" s="163">
        <f aca="true" t="shared" si="2" ref="I25:I31">COUNTIF($J$11:$J$21,H25)</f>
        <v>3</v>
      </c>
      <c r="J25" s="164">
        <f aca="true" t="shared" si="3" ref="J25:J32">I25/$I$32</f>
        <v>0.2727272727272727</v>
      </c>
      <c r="M25" s="2"/>
      <c r="N25" s="2"/>
    </row>
    <row r="26" spans="1:14" ht="15.75" customHeight="1">
      <c r="A26" s="36"/>
      <c r="B26" s="36"/>
      <c r="C26" s="38"/>
      <c r="D26" s="38"/>
      <c r="E26" s="38"/>
      <c r="F26" s="38"/>
      <c r="H26" s="162" t="s">
        <v>173</v>
      </c>
      <c r="I26" s="163">
        <f t="shared" si="2"/>
        <v>5</v>
      </c>
      <c r="J26" s="164">
        <f t="shared" si="3"/>
        <v>0.45454545454545453</v>
      </c>
      <c r="M26" s="2"/>
      <c r="N26" s="2"/>
    </row>
    <row r="27" spans="1:14" ht="15.75" customHeight="1">
      <c r="A27" s="36"/>
      <c r="B27" s="36"/>
      <c r="C27" s="38"/>
      <c r="D27" s="38"/>
      <c r="E27" s="38"/>
      <c r="F27" s="38"/>
      <c r="H27" s="162" t="s">
        <v>740</v>
      </c>
      <c r="I27" s="163">
        <f t="shared" si="2"/>
        <v>1</v>
      </c>
      <c r="J27" s="164">
        <f t="shared" si="3"/>
        <v>0.09090909090909091</v>
      </c>
      <c r="M27" s="2"/>
      <c r="N27" s="2"/>
    </row>
    <row r="28" spans="1:14" ht="15.75" customHeight="1">
      <c r="A28" s="36"/>
      <c r="B28" s="36"/>
      <c r="C28" s="38"/>
      <c r="D28" s="38"/>
      <c r="E28" s="38"/>
      <c r="F28" s="38"/>
      <c r="H28" s="162" t="s">
        <v>741</v>
      </c>
      <c r="I28" s="163">
        <f t="shared" si="2"/>
        <v>0</v>
      </c>
      <c r="J28" s="164">
        <f t="shared" si="3"/>
        <v>0</v>
      </c>
      <c r="M28" s="2"/>
      <c r="N28" s="2"/>
    </row>
    <row r="29" spans="1:14" ht="15.75" customHeight="1">
      <c r="A29" s="36"/>
      <c r="B29" s="36"/>
      <c r="C29" s="38"/>
      <c r="D29" s="38"/>
      <c r="E29" s="38"/>
      <c r="F29" s="38"/>
      <c r="H29" s="162" t="s">
        <v>742</v>
      </c>
      <c r="I29" s="163">
        <f t="shared" si="2"/>
        <v>0</v>
      </c>
      <c r="J29" s="164">
        <f t="shared" si="3"/>
        <v>0</v>
      </c>
      <c r="M29" s="2"/>
      <c r="N29" s="2"/>
    </row>
    <row r="30" spans="1:14" ht="15.75" customHeight="1">
      <c r="A30" s="36"/>
      <c r="B30" s="36"/>
      <c r="C30" s="38"/>
      <c r="D30" s="38"/>
      <c r="E30" s="38"/>
      <c r="F30" s="38"/>
      <c r="H30" s="162" t="s">
        <v>1939</v>
      </c>
      <c r="I30" s="163">
        <f t="shared" si="2"/>
        <v>1</v>
      </c>
      <c r="J30" s="164">
        <f t="shared" si="3"/>
        <v>0.09090909090909091</v>
      </c>
      <c r="M30" s="2"/>
      <c r="N30" s="2"/>
    </row>
    <row r="31" spans="1:14" ht="21" customHeight="1">
      <c r="A31" s="36"/>
      <c r="B31" s="70" t="s">
        <v>745</v>
      </c>
      <c r="C31" s="38"/>
      <c r="D31" s="38"/>
      <c r="E31" s="38"/>
      <c r="F31" s="38"/>
      <c r="H31" s="162" t="s">
        <v>743</v>
      </c>
      <c r="I31" s="163">
        <f t="shared" si="2"/>
        <v>1</v>
      </c>
      <c r="J31" s="164">
        <f t="shared" si="3"/>
        <v>0.09090909090909091</v>
      </c>
      <c r="M31" s="2"/>
      <c r="N31" s="2"/>
    </row>
    <row r="32" spans="1:14" ht="15.75" customHeight="1">
      <c r="A32" s="36"/>
      <c r="B32" s="36"/>
      <c r="C32" s="38"/>
      <c r="D32" s="38"/>
      <c r="E32" s="38"/>
      <c r="F32" s="38"/>
      <c r="H32" s="162" t="s">
        <v>744</v>
      </c>
      <c r="I32" s="163">
        <f>SUM(I25:I31)</f>
        <v>11</v>
      </c>
      <c r="J32" s="164">
        <f t="shared" si="3"/>
        <v>1</v>
      </c>
      <c r="M32" s="2"/>
      <c r="N32" s="2"/>
    </row>
    <row r="33" spans="2:16" s="3" customFormat="1" ht="16.5">
      <c r="B33" s="1"/>
      <c r="F33" s="40"/>
      <c r="G33" s="40"/>
      <c r="H33" s="40"/>
      <c r="I33" s="40"/>
      <c r="J33" s="20"/>
      <c r="K33" s="40"/>
      <c r="L33" s="40"/>
      <c r="M33" s="40"/>
      <c r="N33" s="40"/>
      <c r="O33" s="7"/>
      <c r="P33" s="7"/>
    </row>
    <row r="34" spans="6:13" s="65" customFormat="1" ht="21" customHeight="1">
      <c r="F34" s="326" t="str">
        <f ca="1">"Đà Nẵng, ngày"&amp;" "&amp;DAY(TODAY())&amp;" "&amp;"tháng"&amp;" "&amp;MONTH(TODAY())&amp;" "&amp;"năm"&amp;" "&amp;YEAR(TODAY())</f>
        <v>Đà Nẵng, ngày 21 tháng 8 năm 2015</v>
      </c>
      <c r="G34" s="326"/>
      <c r="H34" s="326"/>
      <c r="I34" s="326"/>
      <c r="J34" s="326"/>
      <c r="K34" s="326"/>
      <c r="L34" s="106"/>
      <c r="M34" s="106"/>
    </row>
    <row r="35" spans="1:12" s="68" customFormat="1" ht="21" customHeight="1">
      <c r="A35" s="66" t="s">
        <v>2436</v>
      </c>
      <c r="B35" s="66"/>
      <c r="C35" s="66"/>
      <c r="D35" s="66"/>
      <c r="E35" s="66"/>
      <c r="F35" s="66"/>
      <c r="G35" s="66"/>
      <c r="H35" s="66"/>
      <c r="I35" s="66"/>
      <c r="J35" s="245"/>
      <c r="K35" s="67"/>
      <c r="L35" s="67"/>
    </row>
    <row r="38" spans="1:12" ht="16.5">
      <c r="A38" s="69"/>
      <c r="B38" s="69"/>
      <c r="C38" s="69"/>
      <c r="K38" s="39"/>
      <c r="L38" s="39"/>
    </row>
    <row r="40" ht="16.5">
      <c r="A40" s="3" t="s">
        <v>1982</v>
      </c>
    </row>
  </sheetData>
  <sheetProtection/>
  <mergeCells count="17">
    <mergeCell ref="C10:D10"/>
    <mergeCell ref="F34:K34"/>
    <mergeCell ref="A7:K7"/>
    <mergeCell ref="L7:N7"/>
    <mergeCell ref="A8:K8"/>
    <mergeCell ref="L8:N8"/>
    <mergeCell ref="A9:K9"/>
    <mergeCell ref="L9:N9"/>
    <mergeCell ref="H23:J23"/>
    <mergeCell ref="A2:D2"/>
    <mergeCell ref="A3:D3"/>
    <mergeCell ref="E2:K2"/>
    <mergeCell ref="E3:K3"/>
    <mergeCell ref="L3:N3"/>
    <mergeCell ref="A6:K6"/>
    <mergeCell ref="L6:N6"/>
    <mergeCell ref="A5:K5"/>
  </mergeCells>
  <conditionalFormatting sqref="G11:I21">
    <cfRule type="cellIs" priority="10" dxfId="0" operator="equal" stopIfTrue="1">
      <formula>0</formula>
    </cfRule>
  </conditionalFormatting>
  <printOptions/>
  <pageMargins left="0.48" right="0.15748031496062992" top="0.2755905511811024" bottom="0.2362204724409449" header="0.31496062992125984" footer="0.2362204724409449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46"/>
  <sheetViews>
    <sheetView zoomScalePageLayoutView="0" workbookViewId="0" topLeftCell="A17">
      <selection activeCell="F34" sqref="F33:F34"/>
    </sheetView>
  </sheetViews>
  <sheetFormatPr defaultColWidth="9.140625" defaultRowHeight="12.75"/>
  <cols>
    <col min="1" max="1" width="4.57421875" style="1" customWidth="1"/>
    <col min="2" max="2" width="9.8515625" style="1" customWidth="1"/>
    <col min="3" max="3" width="19.00390625" style="1" customWidth="1"/>
    <col min="4" max="5" width="9.28125" style="1" customWidth="1"/>
    <col min="6" max="6" width="11.57421875" style="1" bestFit="1" customWidth="1"/>
    <col min="7" max="11" width="7.00390625" style="1" customWidth="1"/>
    <col min="12" max="12" width="8.57421875" style="1" customWidth="1"/>
    <col min="13" max="13" width="7.7109375" style="1" customWidth="1"/>
    <col min="14" max="14" width="27.57421875" style="1" bestFit="1" customWidth="1"/>
    <col min="15" max="15" width="9.57421875" style="1" bestFit="1" customWidth="1"/>
    <col min="16" max="16" width="10.28125" style="1" hidden="1" customWidth="1"/>
    <col min="17" max="18" width="0" style="1" hidden="1" customWidth="1"/>
    <col min="19" max="16384" width="9.140625" style="1" customWidth="1"/>
  </cols>
  <sheetData>
    <row r="1" spans="7:12" ht="13.5" customHeight="1">
      <c r="G1" s="105"/>
      <c r="H1" s="105"/>
      <c r="I1" s="105"/>
      <c r="J1" s="105"/>
      <c r="K1" s="105"/>
      <c r="L1" s="105"/>
    </row>
    <row r="2" spans="1:18" ht="19.5" customHeight="1">
      <c r="A2" s="322" t="s">
        <v>732</v>
      </c>
      <c r="B2" s="322"/>
      <c r="C2" s="322"/>
      <c r="D2" s="322"/>
      <c r="E2" s="321" t="s">
        <v>733</v>
      </c>
      <c r="F2" s="321"/>
      <c r="G2" s="321"/>
      <c r="H2" s="321"/>
      <c r="I2" s="321"/>
      <c r="J2" s="321"/>
      <c r="K2" s="321"/>
      <c r="L2" s="39"/>
      <c r="M2" s="39"/>
      <c r="N2" s="39"/>
      <c r="O2" s="41"/>
      <c r="P2" s="41"/>
      <c r="Q2" s="41"/>
      <c r="R2" s="41"/>
    </row>
    <row r="3" spans="1:18" ht="16.5">
      <c r="A3" s="321" t="s">
        <v>734</v>
      </c>
      <c r="B3" s="321"/>
      <c r="C3" s="321"/>
      <c r="D3" s="321"/>
      <c r="E3" s="321" t="s">
        <v>731</v>
      </c>
      <c r="F3" s="321"/>
      <c r="G3" s="321"/>
      <c r="H3" s="321"/>
      <c r="I3" s="321"/>
      <c r="J3" s="321"/>
      <c r="K3" s="321"/>
      <c r="L3" s="321"/>
      <c r="M3" s="321"/>
      <c r="N3" s="321"/>
      <c r="O3" s="41"/>
      <c r="P3" s="41"/>
      <c r="Q3" s="41"/>
      <c r="R3" s="41"/>
    </row>
    <row r="4" spans="7:12" ht="16.5">
      <c r="G4" s="105"/>
      <c r="H4" s="105"/>
      <c r="I4" s="105"/>
      <c r="J4" s="105"/>
      <c r="K4" s="105"/>
      <c r="L4" s="105"/>
    </row>
    <row r="5" spans="1:19" ht="16.5">
      <c r="A5" s="321" t="s">
        <v>750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9"/>
      <c r="M5" s="39"/>
      <c r="N5" s="39"/>
      <c r="O5" s="39"/>
      <c r="P5" s="39"/>
      <c r="Q5" s="39"/>
      <c r="R5" s="39"/>
      <c r="S5" s="39"/>
    </row>
    <row r="6" spans="1:19" ht="16.5">
      <c r="A6" s="321" t="s">
        <v>2446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9"/>
      <c r="P6" s="39"/>
      <c r="Q6" s="39"/>
      <c r="R6" s="39"/>
      <c r="S6" s="39"/>
    </row>
    <row r="7" spans="1:15" ht="16.5">
      <c r="A7" s="321" t="s">
        <v>1963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9"/>
    </row>
    <row r="8" spans="1:15" ht="17.25" customHeight="1">
      <c r="A8" s="321" t="s">
        <v>1964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40"/>
    </row>
    <row r="9" spans="1:19" s="2" customFormat="1" ht="17.25" customHeight="1">
      <c r="A9" s="321" t="s">
        <v>749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40"/>
      <c r="P9" s="40"/>
      <c r="Q9" s="40"/>
      <c r="R9" s="40"/>
      <c r="S9" s="20"/>
    </row>
    <row r="10" spans="1:11" s="3" customFormat="1" ht="48.75" customHeight="1">
      <c r="A10" s="102" t="s">
        <v>729</v>
      </c>
      <c r="B10" s="102" t="s">
        <v>736</v>
      </c>
      <c r="C10" s="320" t="s">
        <v>735</v>
      </c>
      <c r="D10" s="320"/>
      <c r="E10" s="103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2449</v>
      </c>
      <c r="K10" s="103" t="s">
        <v>737</v>
      </c>
    </row>
    <row r="11" spans="1:11" ht="18.75" customHeight="1">
      <c r="A11" s="28">
        <v>1</v>
      </c>
      <c r="B11" s="78">
        <v>1820144427</v>
      </c>
      <c r="C11" s="387" t="s">
        <v>235</v>
      </c>
      <c r="D11" s="388" t="s">
        <v>236</v>
      </c>
      <c r="E11" s="46" t="s">
        <v>237</v>
      </c>
      <c r="F11" s="80" t="s">
        <v>1568</v>
      </c>
      <c r="G11" s="48">
        <v>85</v>
      </c>
      <c r="H11" s="48">
        <v>93</v>
      </c>
      <c r="I11" s="48">
        <f>(G11+H11)/2</f>
        <v>89</v>
      </c>
      <c r="J11" s="42" t="str">
        <f aca="true" t="shared" si="0" ref="J11:J27">IF(I11&gt;=90,"X SẮC",IF(I11&gt;=80,"TỐT",IF(I11&gt;=70,"KHÁ",IF(I11&gt;=60,"TB KHÁ",IF(I11&gt;=50,"T. BÌNH",IF(I11&gt;=30,"YẾU","KÉM"))))))</f>
        <v>TỐT</v>
      </c>
      <c r="K11" s="346"/>
    </row>
    <row r="12" spans="1:11" ht="18.75" customHeight="1">
      <c r="A12" s="30">
        <v>2</v>
      </c>
      <c r="B12" s="81">
        <v>1820144972</v>
      </c>
      <c r="C12" s="389" t="s">
        <v>238</v>
      </c>
      <c r="D12" s="390" t="s">
        <v>80</v>
      </c>
      <c r="E12" s="55" t="s">
        <v>85</v>
      </c>
      <c r="F12" s="93" t="s">
        <v>1568</v>
      </c>
      <c r="G12" s="57">
        <v>85</v>
      </c>
      <c r="H12" s="57">
        <v>85</v>
      </c>
      <c r="I12" s="57">
        <f aca="true" t="shared" si="1" ref="I12:I27">(G12+H12)/2</f>
        <v>85</v>
      </c>
      <c r="J12" s="51" t="str">
        <f t="shared" si="0"/>
        <v>TỐT</v>
      </c>
      <c r="K12" s="347"/>
    </row>
    <row r="13" spans="1:21" ht="18.75" customHeight="1">
      <c r="A13" s="30">
        <v>3</v>
      </c>
      <c r="B13" s="81">
        <v>1820145424</v>
      </c>
      <c r="C13" s="389" t="s">
        <v>239</v>
      </c>
      <c r="D13" s="390" t="s">
        <v>240</v>
      </c>
      <c r="E13" s="55" t="s">
        <v>241</v>
      </c>
      <c r="F13" s="93" t="s">
        <v>1568</v>
      </c>
      <c r="G13" s="57">
        <v>82</v>
      </c>
      <c r="H13" s="57">
        <v>67</v>
      </c>
      <c r="I13" s="57">
        <f t="shared" si="1"/>
        <v>74.5</v>
      </c>
      <c r="J13" s="51" t="str">
        <f t="shared" si="0"/>
        <v>KHÁ</v>
      </c>
      <c r="K13" s="347"/>
      <c r="O13" s="72"/>
      <c r="Q13" s="18"/>
      <c r="R13" s="18"/>
      <c r="S13" s="18"/>
      <c r="T13" s="18"/>
      <c r="U13" s="27"/>
    </row>
    <row r="14" spans="1:21" ht="18.75" customHeight="1">
      <c r="A14" s="30">
        <v>4</v>
      </c>
      <c r="B14" s="81">
        <v>1820145744</v>
      </c>
      <c r="C14" s="389" t="s">
        <v>242</v>
      </c>
      <c r="D14" s="390" t="s">
        <v>135</v>
      </c>
      <c r="E14" s="55" t="s">
        <v>243</v>
      </c>
      <c r="F14" s="93" t="s">
        <v>1568</v>
      </c>
      <c r="G14" s="57">
        <v>95</v>
      </c>
      <c r="H14" s="57">
        <v>0</v>
      </c>
      <c r="I14" s="57">
        <f t="shared" si="1"/>
        <v>47.5</v>
      </c>
      <c r="J14" s="51" t="str">
        <f t="shared" si="0"/>
        <v>YẾU</v>
      </c>
      <c r="K14" s="347" t="s">
        <v>2450</v>
      </c>
      <c r="O14" s="36"/>
      <c r="Q14" s="18"/>
      <c r="R14" s="18"/>
      <c r="S14" s="18"/>
      <c r="T14" s="18"/>
      <c r="U14" s="27"/>
    </row>
    <row r="15" spans="1:21" ht="18.75" customHeight="1">
      <c r="A15" s="30">
        <v>5</v>
      </c>
      <c r="B15" s="81">
        <v>1820145745</v>
      </c>
      <c r="C15" s="389" t="s">
        <v>244</v>
      </c>
      <c r="D15" s="390" t="s">
        <v>31</v>
      </c>
      <c r="E15" s="55" t="s">
        <v>245</v>
      </c>
      <c r="F15" s="93" t="s">
        <v>1568</v>
      </c>
      <c r="G15" s="57">
        <v>85</v>
      </c>
      <c r="H15" s="57">
        <v>75</v>
      </c>
      <c r="I15" s="57">
        <f t="shared" si="1"/>
        <v>80</v>
      </c>
      <c r="J15" s="51" t="str">
        <f t="shared" si="0"/>
        <v>TỐT</v>
      </c>
      <c r="K15" s="347"/>
      <c r="O15" s="71"/>
      <c r="Q15" s="2"/>
      <c r="R15" s="2"/>
      <c r="S15" s="2"/>
      <c r="T15" s="2"/>
      <c r="U15" s="2"/>
    </row>
    <row r="16" spans="1:21" ht="18.75" customHeight="1">
      <c r="A16" s="30">
        <v>6</v>
      </c>
      <c r="B16" s="81">
        <v>1820146100</v>
      </c>
      <c r="C16" s="389" t="s">
        <v>246</v>
      </c>
      <c r="D16" s="390" t="s">
        <v>247</v>
      </c>
      <c r="E16" s="55" t="s">
        <v>248</v>
      </c>
      <c r="F16" s="93" t="s">
        <v>1568</v>
      </c>
      <c r="G16" s="57">
        <v>74</v>
      </c>
      <c r="H16" s="57">
        <v>64</v>
      </c>
      <c r="I16" s="57">
        <f t="shared" si="1"/>
        <v>69</v>
      </c>
      <c r="J16" s="51" t="str">
        <f t="shared" si="0"/>
        <v>TB KHÁ</v>
      </c>
      <c r="K16" s="348"/>
      <c r="O16" s="71"/>
      <c r="Q16" s="2"/>
      <c r="R16" s="2"/>
      <c r="S16" s="2"/>
      <c r="T16" s="2"/>
      <c r="U16" s="2"/>
    </row>
    <row r="17" spans="1:21" ht="18.75" customHeight="1">
      <c r="A17" s="30">
        <v>7</v>
      </c>
      <c r="B17" s="81">
        <v>1821114709</v>
      </c>
      <c r="C17" s="389" t="s">
        <v>130</v>
      </c>
      <c r="D17" s="390" t="s">
        <v>94</v>
      </c>
      <c r="E17" s="55" t="s">
        <v>131</v>
      </c>
      <c r="F17" s="93" t="s">
        <v>1568</v>
      </c>
      <c r="G17" s="57">
        <v>85</v>
      </c>
      <c r="H17" s="57">
        <v>85</v>
      </c>
      <c r="I17" s="57">
        <f t="shared" si="1"/>
        <v>85</v>
      </c>
      <c r="J17" s="51" t="str">
        <f t="shared" si="0"/>
        <v>TỐT</v>
      </c>
      <c r="K17" s="386"/>
      <c r="O17" s="71"/>
      <c r="Q17" s="2"/>
      <c r="R17" s="2"/>
      <c r="S17" s="2"/>
      <c r="T17" s="2"/>
      <c r="U17" s="2"/>
    </row>
    <row r="18" spans="1:21" ht="18.75" customHeight="1">
      <c r="A18" s="30">
        <v>8</v>
      </c>
      <c r="B18" s="81">
        <v>1821143718</v>
      </c>
      <c r="C18" s="389" t="s">
        <v>251</v>
      </c>
      <c r="D18" s="390" t="s">
        <v>36</v>
      </c>
      <c r="E18" s="55" t="s">
        <v>252</v>
      </c>
      <c r="F18" s="93" t="s">
        <v>1568</v>
      </c>
      <c r="G18" s="57">
        <v>85</v>
      </c>
      <c r="H18" s="57">
        <v>70</v>
      </c>
      <c r="I18" s="57">
        <f t="shared" si="1"/>
        <v>77.5</v>
      </c>
      <c r="J18" s="51" t="str">
        <f t="shared" si="0"/>
        <v>KHÁ</v>
      </c>
      <c r="K18" s="348"/>
      <c r="O18" s="71"/>
      <c r="Q18" s="2"/>
      <c r="R18" s="2"/>
      <c r="S18" s="2"/>
      <c r="T18" s="2"/>
      <c r="U18" s="2"/>
    </row>
    <row r="19" spans="1:21" ht="18.75" customHeight="1">
      <c r="A19" s="30">
        <v>9</v>
      </c>
      <c r="B19" s="81">
        <v>1821143917</v>
      </c>
      <c r="C19" s="389" t="s">
        <v>253</v>
      </c>
      <c r="D19" s="390" t="s">
        <v>179</v>
      </c>
      <c r="E19" s="55" t="s">
        <v>254</v>
      </c>
      <c r="F19" s="93" t="s">
        <v>1568</v>
      </c>
      <c r="G19" s="57">
        <v>100</v>
      </c>
      <c r="H19" s="57">
        <v>95</v>
      </c>
      <c r="I19" s="57">
        <f t="shared" si="1"/>
        <v>97.5</v>
      </c>
      <c r="J19" s="51" t="str">
        <f t="shared" si="0"/>
        <v>X SẮC</v>
      </c>
      <c r="K19" s="347"/>
      <c r="O19" s="71"/>
      <c r="Q19" s="2"/>
      <c r="R19" s="2"/>
      <c r="S19" s="2"/>
      <c r="T19" s="2"/>
      <c r="U19" s="2"/>
    </row>
    <row r="20" spans="1:21" ht="18.75" customHeight="1">
      <c r="A20" s="30">
        <v>10</v>
      </c>
      <c r="B20" s="81">
        <v>1821144428</v>
      </c>
      <c r="C20" s="389" t="s">
        <v>257</v>
      </c>
      <c r="D20" s="390" t="s">
        <v>55</v>
      </c>
      <c r="E20" s="55" t="s">
        <v>258</v>
      </c>
      <c r="F20" s="93" t="s">
        <v>1568</v>
      </c>
      <c r="G20" s="57">
        <v>95</v>
      </c>
      <c r="H20" s="57">
        <v>95</v>
      </c>
      <c r="I20" s="57">
        <f t="shared" si="1"/>
        <v>95</v>
      </c>
      <c r="J20" s="51" t="str">
        <f t="shared" si="0"/>
        <v>X SẮC</v>
      </c>
      <c r="K20" s="347"/>
      <c r="O20" s="71"/>
      <c r="Q20" s="2"/>
      <c r="R20" s="2"/>
      <c r="S20" s="2"/>
      <c r="T20" s="2"/>
      <c r="U20" s="2"/>
    </row>
    <row r="21" spans="1:21" ht="18.75" customHeight="1">
      <c r="A21" s="30">
        <v>11</v>
      </c>
      <c r="B21" s="81">
        <v>1821144429</v>
      </c>
      <c r="C21" s="389" t="s">
        <v>259</v>
      </c>
      <c r="D21" s="390" t="s">
        <v>40</v>
      </c>
      <c r="E21" s="55" t="s">
        <v>260</v>
      </c>
      <c r="F21" s="93" t="s">
        <v>1568</v>
      </c>
      <c r="G21" s="57">
        <v>100</v>
      </c>
      <c r="H21" s="57">
        <v>98</v>
      </c>
      <c r="I21" s="57">
        <f t="shared" si="1"/>
        <v>99</v>
      </c>
      <c r="J21" s="51" t="str">
        <f t="shared" si="0"/>
        <v>X SẮC</v>
      </c>
      <c r="K21" s="347"/>
      <c r="O21" s="71"/>
      <c r="Q21" s="2"/>
      <c r="R21" s="2"/>
      <c r="S21" s="2"/>
      <c r="T21" s="2"/>
      <c r="U21" s="2"/>
    </row>
    <row r="22" spans="1:21" ht="24">
      <c r="A22" s="30">
        <v>12</v>
      </c>
      <c r="B22" s="81">
        <v>1821144973</v>
      </c>
      <c r="C22" s="389" t="s">
        <v>261</v>
      </c>
      <c r="D22" s="390" t="s">
        <v>262</v>
      </c>
      <c r="E22" s="55" t="s">
        <v>263</v>
      </c>
      <c r="F22" s="93" t="s">
        <v>1568</v>
      </c>
      <c r="G22" s="57">
        <v>85</v>
      </c>
      <c r="H22" s="57">
        <v>85</v>
      </c>
      <c r="I22" s="57">
        <f t="shared" si="1"/>
        <v>85</v>
      </c>
      <c r="J22" s="51" t="str">
        <f t="shared" si="0"/>
        <v>TỐT</v>
      </c>
      <c r="K22" s="347"/>
      <c r="N22" s="40"/>
      <c r="O22" s="40"/>
      <c r="P22" s="3"/>
      <c r="Q22" s="7"/>
      <c r="R22" s="7"/>
      <c r="S22" s="7"/>
      <c r="T22" s="7"/>
      <c r="U22" s="7"/>
    </row>
    <row r="23" spans="1:21" ht="18.75" customHeight="1">
      <c r="A23" s="30">
        <v>13</v>
      </c>
      <c r="B23" s="81">
        <v>1821144975</v>
      </c>
      <c r="C23" s="389" t="s">
        <v>264</v>
      </c>
      <c r="D23" s="390" t="s">
        <v>77</v>
      </c>
      <c r="E23" s="55" t="s">
        <v>265</v>
      </c>
      <c r="F23" s="93" t="s">
        <v>1568</v>
      </c>
      <c r="G23" s="57">
        <v>85</v>
      </c>
      <c r="H23" s="57">
        <v>98</v>
      </c>
      <c r="I23" s="57">
        <f t="shared" si="1"/>
        <v>91.5</v>
      </c>
      <c r="J23" s="51" t="str">
        <f t="shared" si="0"/>
        <v>X SẮC</v>
      </c>
      <c r="K23" s="347"/>
      <c r="N23" s="65"/>
      <c r="O23" s="65"/>
      <c r="P23" s="65"/>
      <c r="Q23" s="65"/>
      <c r="R23" s="65"/>
      <c r="S23" s="65"/>
      <c r="T23" s="65"/>
      <c r="U23" s="65"/>
    </row>
    <row r="24" spans="1:13" ht="18.75" customHeight="1">
      <c r="A24" s="30">
        <v>14</v>
      </c>
      <c r="B24" s="81">
        <v>1821144977</v>
      </c>
      <c r="C24" s="389" t="s">
        <v>268</v>
      </c>
      <c r="D24" s="390" t="s">
        <v>269</v>
      </c>
      <c r="E24" s="55" t="s">
        <v>97</v>
      </c>
      <c r="F24" s="93" t="s">
        <v>1568</v>
      </c>
      <c r="G24" s="57">
        <v>95</v>
      </c>
      <c r="H24" s="57">
        <v>85</v>
      </c>
      <c r="I24" s="57">
        <f t="shared" si="1"/>
        <v>90</v>
      </c>
      <c r="J24" s="51" t="str">
        <f t="shared" si="0"/>
        <v>X SẮC</v>
      </c>
      <c r="K24" s="348"/>
      <c r="L24" s="5"/>
      <c r="M24" s="21"/>
    </row>
    <row r="25" spans="1:11" ht="24">
      <c r="A25" s="30">
        <v>15</v>
      </c>
      <c r="B25" s="81">
        <v>1821144978</v>
      </c>
      <c r="C25" s="389" t="s">
        <v>270</v>
      </c>
      <c r="D25" s="390" t="s">
        <v>249</v>
      </c>
      <c r="E25" s="55" t="s">
        <v>1673</v>
      </c>
      <c r="F25" s="93" t="s">
        <v>1568</v>
      </c>
      <c r="G25" s="57">
        <v>80</v>
      </c>
      <c r="H25" s="57">
        <v>95</v>
      </c>
      <c r="I25" s="57">
        <f t="shared" si="1"/>
        <v>87.5</v>
      </c>
      <c r="J25" s="51" t="str">
        <f t="shared" si="0"/>
        <v>TỐT</v>
      </c>
      <c r="K25" s="347"/>
    </row>
    <row r="26" spans="1:12" ht="18.75" customHeight="1">
      <c r="A26" s="81">
        <v>16</v>
      </c>
      <c r="B26" s="81">
        <v>152142599</v>
      </c>
      <c r="C26" s="389" t="s">
        <v>99</v>
      </c>
      <c r="D26" s="390" t="s">
        <v>164</v>
      </c>
      <c r="E26" s="55">
        <v>33296</v>
      </c>
      <c r="F26" s="93" t="s">
        <v>1568</v>
      </c>
      <c r="G26" s="57">
        <v>82</v>
      </c>
      <c r="H26" s="57">
        <v>75</v>
      </c>
      <c r="I26" s="57">
        <f t="shared" si="1"/>
        <v>78.5</v>
      </c>
      <c r="J26" s="51" t="str">
        <f t="shared" si="0"/>
        <v>KHÁ</v>
      </c>
      <c r="K26" s="347"/>
      <c r="L26" s="1" t="s">
        <v>2431</v>
      </c>
    </row>
    <row r="27" spans="1:12" ht="18.75" customHeight="1">
      <c r="A27" s="33">
        <v>17</v>
      </c>
      <c r="B27" s="59">
        <v>172126448</v>
      </c>
      <c r="C27" s="391" t="s">
        <v>246</v>
      </c>
      <c r="D27" s="392" t="s">
        <v>525</v>
      </c>
      <c r="E27" s="299">
        <v>33703</v>
      </c>
      <c r="F27" s="97" t="s">
        <v>1568</v>
      </c>
      <c r="G27" s="300">
        <v>85</v>
      </c>
      <c r="H27" s="64">
        <v>0</v>
      </c>
      <c r="I27" s="64">
        <f t="shared" si="1"/>
        <v>42.5</v>
      </c>
      <c r="J27" s="58" t="str">
        <f t="shared" si="0"/>
        <v>YẾU</v>
      </c>
      <c r="K27" s="349" t="s">
        <v>497</v>
      </c>
      <c r="L27" s="1" t="s">
        <v>2676</v>
      </c>
    </row>
    <row r="28" ht="16.5"/>
    <row r="29" spans="1:27" ht="14.25" customHeight="1">
      <c r="A29" s="36"/>
      <c r="B29" s="36"/>
      <c r="C29" s="38"/>
      <c r="D29" s="38"/>
      <c r="E29" s="38"/>
      <c r="F29" s="38"/>
      <c r="H29" s="329" t="s">
        <v>2448</v>
      </c>
      <c r="I29" s="330"/>
      <c r="J29" s="331"/>
      <c r="K29" s="255"/>
      <c r="V29" s="27"/>
      <c r="W29" s="27"/>
      <c r="X29" s="27"/>
      <c r="Y29" s="27"/>
      <c r="Z29" s="27"/>
      <c r="AA29" s="27"/>
    </row>
    <row r="30" spans="1:25" ht="16.5">
      <c r="A30" s="36"/>
      <c r="B30" s="36"/>
      <c r="C30" s="38"/>
      <c r="D30" s="38"/>
      <c r="E30" s="38"/>
      <c r="F30" s="38"/>
      <c r="H30" s="35" t="s">
        <v>738</v>
      </c>
      <c r="I30" s="75" t="s">
        <v>739</v>
      </c>
      <c r="J30" s="75" t="s">
        <v>1500</v>
      </c>
      <c r="T30" s="27"/>
      <c r="U30" s="27"/>
      <c r="V30" s="27"/>
      <c r="W30" s="27"/>
      <c r="X30" s="27"/>
      <c r="Y30" s="27"/>
    </row>
    <row r="31" spans="1:25" ht="18.75" customHeight="1">
      <c r="A31" s="36"/>
      <c r="B31" s="70" t="s">
        <v>751</v>
      </c>
      <c r="C31" s="38"/>
      <c r="D31" s="38"/>
      <c r="E31" s="38"/>
      <c r="F31" s="38"/>
      <c r="H31" s="77" t="s">
        <v>172</v>
      </c>
      <c r="I31" s="75">
        <f>COUNTIF($J$11:$J$27,H31)</f>
        <v>5</v>
      </c>
      <c r="J31" s="74">
        <f aca="true" t="shared" si="2" ref="J31:J38">I31/$I$38</f>
        <v>0.29411764705882354</v>
      </c>
      <c r="T31" s="2"/>
      <c r="U31" s="2"/>
      <c r="V31" s="2"/>
      <c r="W31" s="2"/>
      <c r="X31" s="2"/>
      <c r="Y31" s="2"/>
    </row>
    <row r="32" spans="1:25" ht="15" customHeight="1">
      <c r="A32" s="36"/>
      <c r="B32" s="36"/>
      <c r="C32" s="38"/>
      <c r="D32" s="38"/>
      <c r="E32" s="38"/>
      <c r="F32" s="38"/>
      <c r="H32" s="77" t="s">
        <v>173</v>
      </c>
      <c r="I32" s="75">
        <f aca="true" t="shared" si="3" ref="I32:I37">COUNTIF($J$11:$J$27,H32)</f>
        <v>6</v>
      </c>
      <c r="J32" s="74">
        <f t="shared" si="2"/>
        <v>0.35294117647058826</v>
      </c>
      <c r="T32" s="2"/>
      <c r="U32" s="2"/>
      <c r="V32" s="2"/>
      <c r="W32" s="2"/>
      <c r="X32" s="2"/>
      <c r="Y32" s="2"/>
    </row>
    <row r="33" spans="1:25" ht="15" customHeight="1">
      <c r="A33" s="36"/>
      <c r="B33" s="36"/>
      <c r="C33" s="38"/>
      <c r="D33" s="38"/>
      <c r="E33" s="38"/>
      <c r="F33" s="38"/>
      <c r="H33" s="77" t="s">
        <v>740</v>
      </c>
      <c r="I33" s="75">
        <f t="shared" si="3"/>
        <v>3</v>
      </c>
      <c r="J33" s="74">
        <f t="shared" si="2"/>
        <v>0.17647058823529413</v>
      </c>
      <c r="T33" s="2"/>
      <c r="U33" s="2"/>
      <c r="V33" s="2"/>
      <c r="W33" s="2"/>
      <c r="X33" s="2"/>
      <c r="Y33" s="2"/>
    </row>
    <row r="34" spans="1:25" ht="15" customHeight="1">
      <c r="A34" s="36"/>
      <c r="B34" s="36"/>
      <c r="C34" s="38"/>
      <c r="D34" s="38"/>
      <c r="E34" s="38"/>
      <c r="F34" s="38"/>
      <c r="H34" s="77" t="s">
        <v>741</v>
      </c>
      <c r="I34" s="75">
        <f t="shared" si="3"/>
        <v>1</v>
      </c>
      <c r="J34" s="74">
        <f t="shared" si="2"/>
        <v>0.058823529411764705</v>
      </c>
      <c r="T34" s="2"/>
      <c r="U34" s="2"/>
      <c r="V34" s="2"/>
      <c r="W34" s="2"/>
      <c r="X34" s="2"/>
      <c r="Y34" s="2"/>
    </row>
    <row r="35" spans="1:25" ht="15" customHeight="1">
      <c r="A35" s="36"/>
      <c r="B35" s="36"/>
      <c r="C35" s="38"/>
      <c r="D35" s="38"/>
      <c r="E35" s="38"/>
      <c r="F35" s="38"/>
      <c r="H35" s="77" t="s">
        <v>742</v>
      </c>
      <c r="I35" s="75">
        <f t="shared" si="3"/>
        <v>0</v>
      </c>
      <c r="J35" s="74">
        <f t="shared" si="2"/>
        <v>0</v>
      </c>
      <c r="T35" s="2"/>
      <c r="U35" s="2"/>
      <c r="V35" s="2"/>
      <c r="W35" s="2"/>
      <c r="X35" s="2"/>
      <c r="Y35" s="2"/>
    </row>
    <row r="36" spans="1:25" ht="15" customHeight="1">
      <c r="A36" s="36"/>
      <c r="B36" s="36"/>
      <c r="C36" s="38"/>
      <c r="D36" s="38"/>
      <c r="E36" s="38"/>
      <c r="F36" s="38"/>
      <c r="H36" s="77" t="s">
        <v>1939</v>
      </c>
      <c r="I36" s="75">
        <f t="shared" si="3"/>
        <v>2</v>
      </c>
      <c r="J36" s="74">
        <f t="shared" si="2"/>
        <v>0.11764705882352941</v>
      </c>
      <c r="T36" s="2"/>
      <c r="U36" s="2"/>
      <c r="V36" s="2"/>
      <c r="W36" s="2"/>
      <c r="X36" s="2"/>
      <c r="Y36" s="2"/>
    </row>
    <row r="37" spans="1:25" ht="21" customHeight="1">
      <c r="A37" s="36"/>
      <c r="B37" s="70" t="s">
        <v>745</v>
      </c>
      <c r="C37" s="38"/>
      <c r="D37" s="38"/>
      <c r="E37" s="38"/>
      <c r="F37" s="38"/>
      <c r="H37" s="77" t="s">
        <v>743</v>
      </c>
      <c r="I37" s="75">
        <f t="shared" si="3"/>
        <v>0</v>
      </c>
      <c r="J37" s="74">
        <f t="shared" si="2"/>
        <v>0</v>
      </c>
      <c r="T37" s="2"/>
      <c r="U37" s="2"/>
      <c r="V37" s="2"/>
      <c r="W37" s="2"/>
      <c r="X37" s="2"/>
      <c r="Y37" s="2"/>
    </row>
    <row r="38" spans="1:25" ht="15.75" customHeight="1">
      <c r="A38" s="36"/>
      <c r="B38" s="36"/>
      <c r="C38" s="38"/>
      <c r="D38" s="38"/>
      <c r="E38" s="38"/>
      <c r="F38" s="38"/>
      <c r="H38" s="77" t="s">
        <v>744</v>
      </c>
      <c r="I38" s="75">
        <f>SUM(I31:I37)</f>
        <v>17</v>
      </c>
      <c r="J38" s="74">
        <f t="shared" si="2"/>
        <v>1</v>
      </c>
      <c r="T38" s="2"/>
      <c r="U38" s="2"/>
      <c r="V38" s="2"/>
      <c r="W38" s="2"/>
      <c r="X38" s="2"/>
      <c r="Y38" s="2"/>
    </row>
    <row r="39" spans="2:27" s="3" customFormat="1" ht="5.25" customHeight="1" hidden="1">
      <c r="B39" s="1"/>
      <c r="F39" s="40"/>
      <c r="G39" s="40"/>
      <c r="H39" s="40"/>
      <c r="I39" s="40"/>
      <c r="J39" s="40"/>
      <c r="K39" s="40"/>
      <c r="L39" s="40"/>
      <c r="M39" s="40"/>
      <c r="N39" s="1"/>
      <c r="O39" s="1"/>
      <c r="P39" s="1"/>
      <c r="Q39" s="1"/>
      <c r="R39" s="1"/>
      <c r="S39" s="1"/>
      <c r="T39" s="1"/>
      <c r="U39" s="1"/>
      <c r="V39" s="7"/>
      <c r="W39" s="7"/>
      <c r="X39" s="7"/>
      <c r="Y39" s="7"/>
      <c r="Z39" s="7"/>
      <c r="AA39" s="7"/>
    </row>
    <row r="40" spans="6:21" s="65" customFormat="1" ht="17.25" customHeight="1">
      <c r="F40" s="326" t="str">
        <f ca="1">"Đà Nẵng, ngày"&amp;" "&amp;DAY(TODAY())&amp;" "&amp;"tháng"&amp;" "&amp;MONTH(TODAY())&amp;" "&amp;"năm"&amp;" "&amp;YEAR(TODAY())</f>
        <v>Đà Nẵng, ngày 21 tháng 8 năm 2015</v>
      </c>
      <c r="G40" s="326"/>
      <c r="H40" s="326"/>
      <c r="I40" s="326"/>
      <c r="J40" s="326"/>
      <c r="K40" s="326"/>
      <c r="L40" s="106"/>
      <c r="M40" s="106"/>
      <c r="N40" s="1"/>
      <c r="O40" s="1"/>
      <c r="P40" s="1"/>
      <c r="Q40" s="1"/>
      <c r="R40" s="1"/>
      <c r="S40" s="1"/>
      <c r="T40" s="1"/>
      <c r="U40" s="1"/>
    </row>
    <row r="41" spans="1:21" s="68" customFormat="1" ht="21" customHeight="1">
      <c r="A41" s="66" t="s">
        <v>1991</v>
      </c>
      <c r="B41" s="66"/>
      <c r="C41" s="66"/>
      <c r="D41" s="66"/>
      <c r="E41" s="66"/>
      <c r="F41" s="66"/>
      <c r="G41" s="66"/>
      <c r="H41" s="66"/>
      <c r="I41" s="66"/>
      <c r="J41" s="67"/>
      <c r="K41" s="67"/>
      <c r="L41" s="67"/>
      <c r="N41" s="1"/>
      <c r="O41" s="1"/>
      <c r="P41" s="1"/>
      <c r="Q41" s="1"/>
      <c r="R41" s="1"/>
      <c r="S41" s="1"/>
      <c r="T41" s="1"/>
      <c r="U41" s="1"/>
    </row>
    <row r="44" spans="1:12" ht="16.5">
      <c r="A44" s="69"/>
      <c r="B44" s="69"/>
      <c r="C44" s="69"/>
      <c r="K44" s="39"/>
      <c r="L44" s="39"/>
    </row>
    <row r="46" ht="16.5">
      <c r="A46" s="3" t="s">
        <v>1986</v>
      </c>
    </row>
  </sheetData>
  <sheetProtection/>
  <mergeCells count="17">
    <mergeCell ref="F40:K40"/>
    <mergeCell ref="A2:D2"/>
    <mergeCell ref="A3:D3"/>
    <mergeCell ref="E2:K2"/>
    <mergeCell ref="E3:K3"/>
    <mergeCell ref="L3:N3"/>
    <mergeCell ref="H29:J29"/>
    <mergeCell ref="A5:K5"/>
    <mergeCell ref="A6:K6"/>
    <mergeCell ref="L6:N6"/>
    <mergeCell ref="A7:K7"/>
    <mergeCell ref="L7:N7"/>
    <mergeCell ref="A8:K8"/>
    <mergeCell ref="L8:N8"/>
    <mergeCell ref="C10:D10"/>
    <mergeCell ref="A9:K9"/>
    <mergeCell ref="L9:N9"/>
  </mergeCells>
  <conditionalFormatting sqref="G11:I27">
    <cfRule type="cellIs" priority="12" dxfId="0" operator="equal" stopIfTrue="1">
      <formula>0</formula>
    </cfRule>
  </conditionalFormatting>
  <printOptions/>
  <pageMargins left="0.48" right="0.15748031496062992" top="0.25" bottom="0.2362204724409449" header="0.19" footer="0.2362204724409449"/>
  <pageSetup horizontalDpi="600" verticalDpi="600" orientation="portrait" paperSize="9" r:id="rId4"/>
  <rowBreaks count="1" manualBreakCount="1">
    <brk id="53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70">
      <selection activeCell="D87" sqref="D87"/>
    </sheetView>
  </sheetViews>
  <sheetFormatPr defaultColWidth="9.140625" defaultRowHeight="12.75"/>
  <cols>
    <col min="1" max="1" width="4.140625" style="1" customWidth="1"/>
    <col min="2" max="2" width="10.00390625" style="1" customWidth="1"/>
    <col min="3" max="3" width="16.00390625" style="1" customWidth="1"/>
    <col min="4" max="4" width="7.8515625" style="1" customWidth="1"/>
    <col min="5" max="5" width="9.7109375" style="1" customWidth="1"/>
    <col min="6" max="6" width="12.28125" style="1" customWidth="1"/>
    <col min="7" max="11" width="7.421875" style="1" customWidth="1"/>
    <col min="12" max="12" width="8.8515625" style="1" customWidth="1"/>
    <col min="13" max="16384" width="9.140625" style="1" customWidth="1"/>
  </cols>
  <sheetData>
    <row r="1" spans="7:12" ht="13.5" customHeight="1">
      <c r="G1" s="105"/>
      <c r="H1" s="105"/>
      <c r="I1" s="105"/>
      <c r="J1" s="105"/>
      <c r="K1" s="105"/>
      <c r="L1" s="105"/>
    </row>
    <row r="2" spans="1:12" ht="19.5" customHeight="1">
      <c r="A2" s="322" t="s">
        <v>732</v>
      </c>
      <c r="B2" s="322"/>
      <c r="C2" s="322"/>
      <c r="D2" s="322"/>
      <c r="E2" s="321" t="s">
        <v>733</v>
      </c>
      <c r="F2" s="321"/>
      <c r="G2" s="321"/>
      <c r="H2" s="321"/>
      <c r="I2" s="321"/>
      <c r="J2" s="321"/>
      <c r="K2" s="321"/>
      <c r="L2" s="39"/>
    </row>
    <row r="3" spans="1:12" ht="16.5">
      <c r="A3" s="321" t="s">
        <v>734</v>
      </c>
      <c r="B3" s="321"/>
      <c r="C3" s="321"/>
      <c r="D3" s="321"/>
      <c r="E3" s="321" t="s">
        <v>731</v>
      </c>
      <c r="F3" s="321"/>
      <c r="G3" s="321"/>
      <c r="H3" s="321"/>
      <c r="I3" s="321"/>
      <c r="J3" s="321"/>
      <c r="K3" s="321"/>
      <c r="L3" s="39"/>
    </row>
    <row r="4" spans="7:12" ht="16.5">
      <c r="G4" s="105"/>
      <c r="H4" s="105"/>
      <c r="I4" s="105"/>
      <c r="J4" s="105"/>
      <c r="K4" s="105"/>
      <c r="L4" s="105"/>
    </row>
    <row r="5" spans="1:12" ht="16.5">
      <c r="A5" s="321" t="s">
        <v>750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9"/>
    </row>
    <row r="6" spans="1:12" ht="16.5">
      <c r="A6" s="321" t="s">
        <v>2446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240"/>
    </row>
    <row r="7" spans="1:12" ht="16.5">
      <c r="A7" s="321" t="s">
        <v>2103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240"/>
    </row>
    <row r="8" spans="1:12" ht="17.25" customHeight="1">
      <c r="A8" s="321" t="s">
        <v>1946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240"/>
    </row>
    <row r="9" spans="1:12" s="2" customFormat="1" ht="17.25" customHeight="1">
      <c r="A9" s="321" t="s">
        <v>749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240"/>
    </row>
    <row r="10" spans="1:12" s="3" customFormat="1" ht="46.5" customHeight="1">
      <c r="A10" s="102" t="s">
        <v>729</v>
      </c>
      <c r="B10" s="102" t="s">
        <v>736</v>
      </c>
      <c r="C10" s="320" t="s">
        <v>735</v>
      </c>
      <c r="D10" s="320"/>
      <c r="E10" s="102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2444</v>
      </c>
      <c r="K10" s="103" t="s">
        <v>737</v>
      </c>
      <c r="L10" s="242"/>
    </row>
    <row r="11" spans="1:11" ht="22.5" customHeight="1">
      <c r="A11" s="42">
        <v>1</v>
      </c>
      <c r="B11" s="78">
        <v>2021267983</v>
      </c>
      <c r="C11" s="44" t="s">
        <v>2058</v>
      </c>
      <c r="D11" s="79" t="s">
        <v>1560</v>
      </c>
      <c r="E11" s="46">
        <v>34989</v>
      </c>
      <c r="F11" s="80" t="s">
        <v>2104</v>
      </c>
      <c r="G11" s="48">
        <v>85</v>
      </c>
      <c r="H11" s="48">
        <v>87</v>
      </c>
      <c r="I11" s="48">
        <f aca="true" t="shared" si="0" ref="I11:I42">(G11+H11)/2</f>
        <v>86</v>
      </c>
      <c r="J11" s="42" t="str">
        <f aca="true" t="shared" si="1" ref="J11:J42">IF(I11&gt;=90,"X SẮC",IF(I11&gt;=80,"TỐT",IF(I11&gt;=70,"KHÁ",IF(I11&gt;=60,"TB KHÁ",IF(I11&gt;=50,"T. BÌNH",IF(I11&gt;=30,"YẾU","KÉM"))))))</f>
        <v>TỐT</v>
      </c>
      <c r="K11" s="346"/>
    </row>
    <row r="12" spans="1:11" ht="22.5" customHeight="1">
      <c r="A12" s="51">
        <v>2</v>
      </c>
      <c r="B12" s="81">
        <v>2020243647</v>
      </c>
      <c r="C12" s="53" t="s">
        <v>2059</v>
      </c>
      <c r="D12" s="82" t="s">
        <v>1679</v>
      </c>
      <c r="E12" s="55">
        <v>35155</v>
      </c>
      <c r="F12" s="83" t="s">
        <v>2104</v>
      </c>
      <c r="G12" s="57">
        <v>98</v>
      </c>
      <c r="H12" s="57">
        <v>95</v>
      </c>
      <c r="I12" s="57">
        <f t="shared" si="0"/>
        <v>96.5</v>
      </c>
      <c r="J12" s="51" t="str">
        <f t="shared" si="1"/>
        <v>X SẮC</v>
      </c>
      <c r="K12" s="347"/>
    </row>
    <row r="13" spans="1:11" ht="22.5" customHeight="1">
      <c r="A13" s="51">
        <v>3</v>
      </c>
      <c r="B13" s="81">
        <v>2020244502</v>
      </c>
      <c r="C13" s="53" t="s">
        <v>2060</v>
      </c>
      <c r="D13" s="82" t="s">
        <v>1679</v>
      </c>
      <c r="E13" s="55">
        <v>35113</v>
      </c>
      <c r="F13" s="83" t="s">
        <v>2104</v>
      </c>
      <c r="G13" s="57">
        <v>93</v>
      </c>
      <c r="H13" s="57">
        <v>93</v>
      </c>
      <c r="I13" s="57">
        <f t="shared" si="0"/>
        <v>93</v>
      </c>
      <c r="J13" s="51" t="str">
        <f t="shared" si="1"/>
        <v>X SẮC</v>
      </c>
      <c r="K13" s="347"/>
    </row>
    <row r="14" spans="1:11" ht="22.5" customHeight="1">
      <c r="A14" s="51">
        <v>4</v>
      </c>
      <c r="B14" s="81">
        <v>2021247699</v>
      </c>
      <c r="C14" s="53" t="s">
        <v>1844</v>
      </c>
      <c r="D14" s="82" t="s">
        <v>1606</v>
      </c>
      <c r="E14" s="55">
        <v>34732</v>
      </c>
      <c r="F14" s="83" t="s">
        <v>2104</v>
      </c>
      <c r="G14" s="57">
        <v>88</v>
      </c>
      <c r="H14" s="57">
        <v>93</v>
      </c>
      <c r="I14" s="57">
        <f t="shared" si="0"/>
        <v>90.5</v>
      </c>
      <c r="J14" s="51" t="str">
        <f t="shared" si="1"/>
        <v>X SẮC</v>
      </c>
      <c r="K14" s="347"/>
    </row>
    <row r="15" spans="1:11" ht="22.5" customHeight="1">
      <c r="A15" s="51">
        <v>5</v>
      </c>
      <c r="B15" s="81">
        <v>2020244533</v>
      </c>
      <c r="C15" s="53" t="s">
        <v>1653</v>
      </c>
      <c r="D15" s="82" t="s">
        <v>1562</v>
      </c>
      <c r="E15" s="55">
        <v>35184</v>
      </c>
      <c r="F15" s="83" t="s">
        <v>2104</v>
      </c>
      <c r="G15" s="57">
        <v>95</v>
      </c>
      <c r="H15" s="57">
        <v>100</v>
      </c>
      <c r="I15" s="57">
        <f t="shared" si="0"/>
        <v>97.5</v>
      </c>
      <c r="J15" s="51" t="str">
        <f t="shared" si="1"/>
        <v>X SẮC</v>
      </c>
      <c r="K15" s="347"/>
    </row>
    <row r="16" spans="1:11" ht="22.5" customHeight="1">
      <c r="A16" s="51">
        <v>6</v>
      </c>
      <c r="B16" s="81">
        <v>2021248257</v>
      </c>
      <c r="C16" s="53" t="s">
        <v>2061</v>
      </c>
      <c r="D16" s="82" t="s">
        <v>1550</v>
      </c>
      <c r="E16" s="55">
        <v>35417</v>
      </c>
      <c r="F16" s="83" t="s">
        <v>2104</v>
      </c>
      <c r="G16" s="57">
        <v>82</v>
      </c>
      <c r="H16" s="57">
        <v>87</v>
      </c>
      <c r="I16" s="57">
        <f t="shared" si="0"/>
        <v>84.5</v>
      </c>
      <c r="J16" s="51" t="str">
        <f t="shared" si="1"/>
        <v>TỐT</v>
      </c>
      <c r="K16" s="347"/>
    </row>
    <row r="17" spans="1:12" ht="22.5" customHeight="1">
      <c r="A17" s="51">
        <v>7</v>
      </c>
      <c r="B17" s="81">
        <v>2021244510</v>
      </c>
      <c r="C17" s="53" t="s">
        <v>26</v>
      </c>
      <c r="D17" s="82" t="s">
        <v>1524</v>
      </c>
      <c r="E17" s="55">
        <v>35120</v>
      </c>
      <c r="F17" s="83" t="s">
        <v>2104</v>
      </c>
      <c r="G17" s="57">
        <v>0</v>
      </c>
      <c r="H17" s="57">
        <v>0</v>
      </c>
      <c r="I17" s="57">
        <f t="shared" si="0"/>
        <v>0</v>
      </c>
      <c r="J17" s="51" t="str">
        <f t="shared" si="1"/>
        <v>KÉM</v>
      </c>
      <c r="K17" s="347" t="s">
        <v>2518</v>
      </c>
      <c r="L17" s="1" t="s">
        <v>2410</v>
      </c>
    </row>
    <row r="18" spans="1:12" ht="22.5" customHeight="1">
      <c r="A18" s="51">
        <v>8</v>
      </c>
      <c r="B18" s="81">
        <v>2020244104</v>
      </c>
      <c r="C18" s="53" t="s">
        <v>1730</v>
      </c>
      <c r="D18" s="82" t="s">
        <v>1563</v>
      </c>
      <c r="E18" s="55">
        <v>35132</v>
      </c>
      <c r="F18" s="83" t="s">
        <v>2104</v>
      </c>
      <c r="G18" s="57">
        <v>67</v>
      </c>
      <c r="H18" s="57">
        <v>93</v>
      </c>
      <c r="I18" s="57">
        <f t="shared" si="0"/>
        <v>80</v>
      </c>
      <c r="J18" s="51" t="str">
        <f t="shared" si="1"/>
        <v>TỐT</v>
      </c>
      <c r="K18" s="347"/>
      <c r="L18" s="1" t="s">
        <v>2522</v>
      </c>
    </row>
    <row r="19" spans="1:11" ht="22.5" customHeight="1">
      <c r="A19" s="51">
        <v>9</v>
      </c>
      <c r="B19" s="81">
        <v>2020245000</v>
      </c>
      <c r="C19" s="53" t="s">
        <v>2062</v>
      </c>
      <c r="D19" s="82" t="s">
        <v>1585</v>
      </c>
      <c r="E19" s="55">
        <v>35305</v>
      </c>
      <c r="F19" s="83" t="s">
        <v>2104</v>
      </c>
      <c r="G19" s="57">
        <v>82</v>
      </c>
      <c r="H19" s="57">
        <v>87</v>
      </c>
      <c r="I19" s="57">
        <f t="shared" si="0"/>
        <v>84.5</v>
      </c>
      <c r="J19" s="51" t="str">
        <f t="shared" si="1"/>
        <v>TỐT</v>
      </c>
      <c r="K19" s="347"/>
    </row>
    <row r="20" spans="1:11" ht="22.5" customHeight="1">
      <c r="A20" s="51">
        <v>10</v>
      </c>
      <c r="B20" s="81">
        <v>2021244618</v>
      </c>
      <c r="C20" s="53" t="s">
        <v>1793</v>
      </c>
      <c r="D20" s="82" t="s">
        <v>1000</v>
      </c>
      <c r="E20" s="55">
        <v>35251</v>
      </c>
      <c r="F20" s="83" t="s">
        <v>2104</v>
      </c>
      <c r="G20" s="57">
        <v>85</v>
      </c>
      <c r="H20" s="57">
        <v>87</v>
      </c>
      <c r="I20" s="57">
        <f t="shared" si="0"/>
        <v>86</v>
      </c>
      <c r="J20" s="51" t="str">
        <f t="shared" si="1"/>
        <v>TỐT</v>
      </c>
      <c r="K20" s="347"/>
    </row>
    <row r="21" spans="1:11" ht="22.5" customHeight="1">
      <c r="A21" s="51">
        <v>11</v>
      </c>
      <c r="B21" s="81">
        <v>2020244415</v>
      </c>
      <c r="C21" s="53" t="s">
        <v>2063</v>
      </c>
      <c r="D21" s="82" t="s">
        <v>2064</v>
      </c>
      <c r="E21" s="55">
        <v>35237</v>
      </c>
      <c r="F21" s="83" t="s">
        <v>2104</v>
      </c>
      <c r="G21" s="57">
        <v>93</v>
      </c>
      <c r="H21" s="57">
        <v>93</v>
      </c>
      <c r="I21" s="57">
        <f t="shared" si="0"/>
        <v>93</v>
      </c>
      <c r="J21" s="51" t="str">
        <f t="shared" si="1"/>
        <v>X SẮC</v>
      </c>
      <c r="K21" s="347"/>
    </row>
    <row r="22" spans="1:11" ht="22.5" customHeight="1">
      <c r="A22" s="51">
        <v>12</v>
      </c>
      <c r="B22" s="81">
        <v>2021246709</v>
      </c>
      <c r="C22" s="53" t="s">
        <v>1155</v>
      </c>
      <c r="D22" s="82" t="s">
        <v>1615</v>
      </c>
      <c r="E22" s="55">
        <v>34510</v>
      </c>
      <c r="F22" s="83" t="s">
        <v>2104</v>
      </c>
      <c r="G22" s="57">
        <v>93</v>
      </c>
      <c r="H22" s="57">
        <v>90</v>
      </c>
      <c r="I22" s="57">
        <f t="shared" si="0"/>
        <v>91.5</v>
      </c>
      <c r="J22" s="51" t="str">
        <f t="shared" si="1"/>
        <v>X SẮC</v>
      </c>
      <c r="K22" s="347"/>
    </row>
    <row r="23" spans="1:11" ht="22.5" customHeight="1">
      <c r="A23" s="51">
        <v>13</v>
      </c>
      <c r="B23" s="81">
        <v>2020340676</v>
      </c>
      <c r="C23" s="53" t="s">
        <v>1302</v>
      </c>
      <c r="D23" s="82" t="s">
        <v>1556</v>
      </c>
      <c r="E23" s="55">
        <v>35278</v>
      </c>
      <c r="F23" s="83" t="s">
        <v>2104</v>
      </c>
      <c r="G23" s="57">
        <v>85</v>
      </c>
      <c r="H23" s="57">
        <v>90</v>
      </c>
      <c r="I23" s="57">
        <f t="shared" si="0"/>
        <v>87.5</v>
      </c>
      <c r="J23" s="51" t="str">
        <f t="shared" si="1"/>
        <v>TỐT</v>
      </c>
      <c r="K23" s="347"/>
    </row>
    <row r="24" spans="1:11" ht="22.5" customHeight="1">
      <c r="A24" s="51">
        <v>14</v>
      </c>
      <c r="B24" s="81">
        <v>2020330507</v>
      </c>
      <c r="C24" s="53" t="s">
        <v>2065</v>
      </c>
      <c r="D24" s="82" t="s">
        <v>1521</v>
      </c>
      <c r="E24" s="55">
        <v>35361</v>
      </c>
      <c r="F24" s="83" t="s">
        <v>2104</v>
      </c>
      <c r="G24" s="57">
        <v>87</v>
      </c>
      <c r="H24" s="57">
        <v>87</v>
      </c>
      <c r="I24" s="57">
        <f t="shared" si="0"/>
        <v>87</v>
      </c>
      <c r="J24" s="51" t="str">
        <f t="shared" si="1"/>
        <v>TỐT</v>
      </c>
      <c r="K24" s="347"/>
    </row>
    <row r="25" spans="1:11" ht="22.5" customHeight="1">
      <c r="A25" s="51">
        <v>15</v>
      </c>
      <c r="B25" s="81">
        <v>2021514784</v>
      </c>
      <c r="C25" s="53" t="s">
        <v>773</v>
      </c>
      <c r="D25" s="82" t="s">
        <v>1549</v>
      </c>
      <c r="E25" s="55">
        <v>35350</v>
      </c>
      <c r="F25" s="83" t="s">
        <v>2104</v>
      </c>
      <c r="G25" s="57">
        <v>98</v>
      </c>
      <c r="H25" s="57">
        <v>95</v>
      </c>
      <c r="I25" s="57">
        <f t="shared" si="0"/>
        <v>96.5</v>
      </c>
      <c r="J25" s="51" t="str">
        <f t="shared" si="1"/>
        <v>X SẮC</v>
      </c>
      <c r="K25" s="347"/>
    </row>
    <row r="26" spans="1:11" ht="22.5" customHeight="1">
      <c r="A26" s="51">
        <v>16</v>
      </c>
      <c r="B26" s="81">
        <v>2020244346</v>
      </c>
      <c r="C26" s="53" t="s">
        <v>2066</v>
      </c>
      <c r="D26" s="82" t="s">
        <v>1549</v>
      </c>
      <c r="E26" s="55">
        <v>35205</v>
      </c>
      <c r="F26" s="83" t="s">
        <v>2104</v>
      </c>
      <c r="G26" s="57">
        <v>90</v>
      </c>
      <c r="H26" s="57">
        <v>90</v>
      </c>
      <c r="I26" s="57">
        <f t="shared" si="0"/>
        <v>90</v>
      </c>
      <c r="J26" s="51" t="str">
        <f t="shared" si="1"/>
        <v>X SẮC</v>
      </c>
      <c r="K26" s="347"/>
    </row>
    <row r="27" spans="1:12" ht="22.5" customHeight="1">
      <c r="A27" s="51">
        <v>17</v>
      </c>
      <c r="B27" s="81">
        <v>2021235878</v>
      </c>
      <c r="C27" s="53" t="s">
        <v>1798</v>
      </c>
      <c r="D27" s="82" t="s">
        <v>1529</v>
      </c>
      <c r="E27" s="55">
        <v>35071</v>
      </c>
      <c r="F27" s="83" t="s">
        <v>2105</v>
      </c>
      <c r="G27" s="57">
        <v>0</v>
      </c>
      <c r="H27" s="57">
        <f>VLOOKUP(B27,'[2]RL02'!$D$10:$I$23,6,0)</f>
        <v>0</v>
      </c>
      <c r="I27" s="57">
        <f t="shared" si="0"/>
        <v>0</v>
      </c>
      <c r="J27" s="51" t="str">
        <f t="shared" si="1"/>
        <v>KÉM</v>
      </c>
      <c r="K27" s="347" t="s">
        <v>2365</v>
      </c>
      <c r="L27" s="1" t="s">
        <v>2546</v>
      </c>
    </row>
    <row r="28" spans="1:11" ht="22.5" customHeight="1">
      <c r="A28" s="51">
        <v>18</v>
      </c>
      <c r="B28" s="81">
        <v>2020244359</v>
      </c>
      <c r="C28" s="53" t="s">
        <v>2069</v>
      </c>
      <c r="D28" s="82" t="s">
        <v>1604</v>
      </c>
      <c r="E28" s="55">
        <v>35085</v>
      </c>
      <c r="F28" s="83" t="s">
        <v>2105</v>
      </c>
      <c r="G28" s="57">
        <v>100</v>
      </c>
      <c r="H28" s="57">
        <f>VLOOKUP(B28,'[2]RL02'!$D$10:$I$23,6,0)</f>
        <v>98</v>
      </c>
      <c r="I28" s="57">
        <f t="shared" si="0"/>
        <v>99</v>
      </c>
      <c r="J28" s="51" t="str">
        <f t="shared" si="1"/>
        <v>X SẮC</v>
      </c>
      <c r="K28" s="347"/>
    </row>
    <row r="29" spans="1:11" ht="22.5" customHeight="1">
      <c r="A29" s="51">
        <v>19</v>
      </c>
      <c r="B29" s="81">
        <v>2020238465</v>
      </c>
      <c r="C29" s="53" t="s">
        <v>2070</v>
      </c>
      <c r="D29" s="82" t="s">
        <v>1591</v>
      </c>
      <c r="E29" s="55">
        <v>35391</v>
      </c>
      <c r="F29" s="83" t="s">
        <v>2105</v>
      </c>
      <c r="G29" s="57">
        <v>95</v>
      </c>
      <c r="H29" s="57">
        <f>VLOOKUP(B29,'[2]RL02'!$D$10:$I$23,6,0)</f>
        <v>93</v>
      </c>
      <c r="I29" s="57">
        <f t="shared" si="0"/>
        <v>94</v>
      </c>
      <c r="J29" s="51" t="str">
        <f t="shared" si="1"/>
        <v>X SẮC</v>
      </c>
      <c r="K29" s="347"/>
    </row>
    <row r="30" spans="1:11" ht="22.5" customHeight="1">
      <c r="A30" s="51">
        <v>20</v>
      </c>
      <c r="B30" s="81">
        <v>2021213942</v>
      </c>
      <c r="C30" s="53" t="s">
        <v>1658</v>
      </c>
      <c r="D30" s="82" t="s">
        <v>1552</v>
      </c>
      <c r="E30" s="55">
        <v>35183</v>
      </c>
      <c r="F30" s="83" t="s">
        <v>2105</v>
      </c>
      <c r="G30" s="57">
        <v>85</v>
      </c>
      <c r="H30" s="57">
        <f>VLOOKUP(B30,'[2]RL02'!$D$10:$I$23,6,0)</f>
        <v>81</v>
      </c>
      <c r="I30" s="57">
        <f t="shared" si="0"/>
        <v>83</v>
      </c>
      <c r="J30" s="51" t="str">
        <f t="shared" si="1"/>
        <v>TỐT</v>
      </c>
      <c r="K30" s="347"/>
    </row>
    <row r="31" spans="1:11" ht="22.5" customHeight="1">
      <c r="A31" s="51">
        <v>21</v>
      </c>
      <c r="B31" s="81">
        <v>2021246365</v>
      </c>
      <c r="C31" s="53" t="s">
        <v>2071</v>
      </c>
      <c r="D31" s="82" t="s">
        <v>1639</v>
      </c>
      <c r="E31" s="55">
        <v>35341</v>
      </c>
      <c r="F31" s="83" t="s">
        <v>2105</v>
      </c>
      <c r="G31" s="57">
        <v>98</v>
      </c>
      <c r="H31" s="57">
        <f>VLOOKUP(B31,'[2]RL02'!$D$10:$I$23,6,0)</f>
        <v>91</v>
      </c>
      <c r="I31" s="57">
        <f t="shared" si="0"/>
        <v>94.5</v>
      </c>
      <c r="J31" s="51" t="str">
        <f t="shared" si="1"/>
        <v>X SẮC</v>
      </c>
      <c r="K31" s="347"/>
    </row>
    <row r="32" spans="1:12" ht="22.5" customHeight="1">
      <c r="A32" s="51">
        <v>22</v>
      </c>
      <c r="B32" s="81">
        <v>2020244076</v>
      </c>
      <c r="C32" s="53" t="s">
        <v>913</v>
      </c>
      <c r="D32" s="82" t="s">
        <v>1927</v>
      </c>
      <c r="E32" s="55">
        <v>35360</v>
      </c>
      <c r="F32" s="83" t="s">
        <v>2105</v>
      </c>
      <c r="G32" s="57">
        <v>0</v>
      </c>
      <c r="H32" s="57">
        <f>VLOOKUP(B32,'[2]RL02'!$D$10:$I$23,6,0)</f>
        <v>77</v>
      </c>
      <c r="I32" s="57">
        <f t="shared" si="0"/>
        <v>38.5</v>
      </c>
      <c r="J32" s="51" t="str">
        <f t="shared" si="1"/>
        <v>YẾU</v>
      </c>
      <c r="K32" s="347" t="s">
        <v>2456</v>
      </c>
      <c r="L32" s="1" t="s">
        <v>2411</v>
      </c>
    </row>
    <row r="33" spans="1:11" ht="22.5" customHeight="1">
      <c r="A33" s="51">
        <v>23</v>
      </c>
      <c r="B33" s="81">
        <v>2020244949</v>
      </c>
      <c r="C33" s="53" t="s">
        <v>1437</v>
      </c>
      <c r="D33" s="82" t="s">
        <v>1721</v>
      </c>
      <c r="E33" s="55">
        <v>35271</v>
      </c>
      <c r="F33" s="83" t="s">
        <v>2105</v>
      </c>
      <c r="G33" s="57">
        <v>0</v>
      </c>
      <c r="H33" s="57">
        <f>VLOOKUP(B33,'[2]RL02'!$D$10:$I$23,6,0)</f>
        <v>0</v>
      </c>
      <c r="I33" s="57">
        <f t="shared" si="0"/>
        <v>0</v>
      </c>
      <c r="J33" s="51" t="str">
        <f t="shared" si="1"/>
        <v>KÉM</v>
      </c>
      <c r="K33" s="347" t="s">
        <v>2499</v>
      </c>
    </row>
    <row r="34" spans="1:11" ht="22.5" customHeight="1">
      <c r="A34" s="51">
        <v>24</v>
      </c>
      <c r="B34" s="81">
        <v>2021216282</v>
      </c>
      <c r="C34" s="53" t="s">
        <v>783</v>
      </c>
      <c r="D34" s="82" t="s">
        <v>1729</v>
      </c>
      <c r="E34" s="55">
        <v>35309</v>
      </c>
      <c r="F34" s="83" t="s">
        <v>2105</v>
      </c>
      <c r="G34" s="57">
        <v>98</v>
      </c>
      <c r="H34" s="57">
        <f>VLOOKUP(B34,'[2]RL02'!$D$10:$I$23,6,0)</f>
        <v>96</v>
      </c>
      <c r="I34" s="57">
        <f t="shared" si="0"/>
        <v>97</v>
      </c>
      <c r="J34" s="51" t="str">
        <f t="shared" si="1"/>
        <v>X SẮC</v>
      </c>
      <c r="K34" s="347"/>
    </row>
    <row r="35" spans="1:11" ht="22.5" customHeight="1">
      <c r="A35" s="51">
        <v>25</v>
      </c>
      <c r="B35" s="81">
        <v>2020236314</v>
      </c>
      <c r="C35" s="53" t="s">
        <v>2072</v>
      </c>
      <c r="D35" s="82" t="s">
        <v>1593</v>
      </c>
      <c r="E35" s="55">
        <v>35034</v>
      </c>
      <c r="F35" s="83" t="s">
        <v>2105</v>
      </c>
      <c r="G35" s="57">
        <v>95</v>
      </c>
      <c r="H35" s="57">
        <f>VLOOKUP(B35,'[2]RL02'!$D$10:$I$23,6,0)</f>
        <v>86</v>
      </c>
      <c r="I35" s="57">
        <f t="shared" si="0"/>
        <v>90.5</v>
      </c>
      <c r="J35" s="51" t="str">
        <f t="shared" si="1"/>
        <v>X SẮC</v>
      </c>
      <c r="K35" s="347"/>
    </row>
    <row r="36" spans="1:11" ht="22.5" customHeight="1">
      <c r="A36" s="51">
        <v>26</v>
      </c>
      <c r="B36" s="81">
        <v>2020232932</v>
      </c>
      <c r="C36" s="53" t="s">
        <v>2073</v>
      </c>
      <c r="D36" s="82" t="s">
        <v>1556</v>
      </c>
      <c r="E36" s="55">
        <v>35254</v>
      </c>
      <c r="F36" s="83" t="s">
        <v>2105</v>
      </c>
      <c r="G36" s="57">
        <v>92</v>
      </c>
      <c r="H36" s="57">
        <f>VLOOKUP(B36,'[2]RL02'!$D$10:$I$23,6,0)</f>
        <v>98</v>
      </c>
      <c r="I36" s="57">
        <f t="shared" si="0"/>
        <v>95</v>
      </c>
      <c r="J36" s="51" t="str">
        <f t="shared" si="1"/>
        <v>X SẮC</v>
      </c>
      <c r="K36" s="347"/>
    </row>
    <row r="37" spans="1:11" ht="22.5" customHeight="1">
      <c r="A37" s="51">
        <v>27</v>
      </c>
      <c r="B37" s="81">
        <v>2020240655</v>
      </c>
      <c r="C37" s="53" t="s">
        <v>2075</v>
      </c>
      <c r="D37" s="82" t="s">
        <v>1134</v>
      </c>
      <c r="E37" s="55">
        <v>35024</v>
      </c>
      <c r="F37" s="83" t="s">
        <v>2105</v>
      </c>
      <c r="G37" s="57">
        <v>95</v>
      </c>
      <c r="H37" s="57">
        <f>VLOOKUP(B37,'[2]RL02'!$D$10:$I$23,6,0)</f>
        <v>83</v>
      </c>
      <c r="I37" s="57">
        <f t="shared" si="0"/>
        <v>89</v>
      </c>
      <c r="J37" s="51" t="str">
        <f t="shared" si="1"/>
        <v>TỐT</v>
      </c>
      <c r="K37" s="347"/>
    </row>
    <row r="38" spans="1:11" ht="22.5" customHeight="1">
      <c r="A38" s="51">
        <v>28</v>
      </c>
      <c r="B38" s="81">
        <v>2020226916</v>
      </c>
      <c r="C38" s="53" t="s">
        <v>2076</v>
      </c>
      <c r="D38" s="82" t="s">
        <v>2077</v>
      </c>
      <c r="E38" s="55">
        <v>35339</v>
      </c>
      <c r="F38" s="83" t="s">
        <v>2105</v>
      </c>
      <c r="G38" s="57">
        <v>87</v>
      </c>
      <c r="H38" s="57">
        <f>VLOOKUP(B38,'[2]RL02'!$D$10:$I$23,6,0)</f>
        <v>95</v>
      </c>
      <c r="I38" s="57">
        <f t="shared" si="0"/>
        <v>91</v>
      </c>
      <c r="J38" s="51" t="str">
        <f t="shared" si="1"/>
        <v>X SẮC</v>
      </c>
      <c r="K38" s="347"/>
    </row>
    <row r="39" spans="1:11" ht="22.5" customHeight="1">
      <c r="A39" s="51">
        <v>29</v>
      </c>
      <c r="B39" s="81">
        <v>171325911</v>
      </c>
      <c r="C39" s="53" t="s">
        <v>1707</v>
      </c>
      <c r="D39" s="82" t="s">
        <v>1606</v>
      </c>
      <c r="E39" s="55">
        <v>34256</v>
      </c>
      <c r="F39" s="83" t="s">
        <v>2106</v>
      </c>
      <c r="G39" s="57">
        <v>85</v>
      </c>
      <c r="H39" s="57">
        <v>82.5</v>
      </c>
      <c r="I39" s="57">
        <f t="shared" si="0"/>
        <v>83.75</v>
      </c>
      <c r="J39" s="51" t="str">
        <f t="shared" si="1"/>
        <v>TỐT</v>
      </c>
      <c r="K39" s="347"/>
    </row>
    <row r="40" spans="1:11" ht="22.5" customHeight="1">
      <c r="A40" s="51">
        <v>30</v>
      </c>
      <c r="B40" s="81">
        <v>171326789</v>
      </c>
      <c r="C40" s="53" t="s">
        <v>2097</v>
      </c>
      <c r="D40" s="82" t="s">
        <v>1607</v>
      </c>
      <c r="E40" s="55">
        <v>34188</v>
      </c>
      <c r="F40" s="83" t="s">
        <v>2106</v>
      </c>
      <c r="G40" s="57">
        <v>77</v>
      </c>
      <c r="H40" s="57">
        <v>0</v>
      </c>
      <c r="I40" s="57">
        <f t="shared" si="0"/>
        <v>38.5</v>
      </c>
      <c r="J40" s="51" t="str">
        <f t="shared" si="1"/>
        <v>YẾU</v>
      </c>
      <c r="K40" s="347" t="s">
        <v>2499</v>
      </c>
    </row>
    <row r="41" spans="1:11" ht="22.5" customHeight="1">
      <c r="A41" s="51">
        <v>31</v>
      </c>
      <c r="B41" s="81">
        <v>171446685</v>
      </c>
      <c r="C41" s="53" t="s">
        <v>2095</v>
      </c>
      <c r="D41" s="82" t="s">
        <v>1563</v>
      </c>
      <c r="E41" s="55">
        <v>34313</v>
      </c>
      <c r="F41" s="83" t="s">
        <v>2106</v>
      </c>
      <c r="G41" s="57">
        <v>85</v>
      </c>
      <c r="H41" s="57">
        <v>80</v>
      </c>
      <c r="I41" s="57">
        <f t="shared" si="0"/>
        <v>82.5</v>
      </c>
      <c r="J41" s="51" t="str">
        <f t="shared" si="1"/>
        <v>TỐT</v>
      </c>
      <c r="K41" s="347"/>
    </row>
    <row r="42" spans="1:11" ht="22.5" customHeight="1">
      <c r="A42" s="51">
        <v>32</v>
      </c>
      <c r="B42" s="81">
        <v>171576571</v>
      </c>
      <c r="C42" s="53" t="s">
        <v>2102</v>
      </c>
      <c r="D42" s="82" t="s">
        <v>1543</v>
      </c>
      <c r="E42" s="55">
        <v>34222</v>
      </c>
      <c r="F42" s="83" t="s">
        <v>2106</v>
      </c>
      <c r="G42" s="57">
        <v>95</v>
      </c>
      <c r="H42" s="57">
        <v>95</v>
      </c>
      <c r="I42" s="57">
        <f t="shared" si="0"/>
        <v>95</v>
      </c>
      <c r="J42" s="51" t="str">
        <f t="shared" si="1"/>
        <v>X SẮC</v>
      </c>
      <c r="K42" s="347"/>
    </row>
    <row r="43" spans="1:11" ht="22.5" customHeight="1">
      <c r="A43" s="51">
        <v>33</v>
      </c>
      <c r="B43" s="81">
        <v>171576573</v>
      </c>
      <c r="C43" s="53" t="s">
        <v>1648</v>
      </c>
      <c r="D43" s="82" t="s">
        <v>1538</v>
      </c>
      <c r="E43" s="55">
        <v>34318</v>
      </c>
      <c r="F43" s="83" t="s">
        <v>2106</v>
      </c>
      <c r="G43" s="57">
        <v>85</v>
      </c>
      <c r="H43" s="57">
        <v>80</v>
      </c>
      <c r="I43" s="57">
        <f aca="true" t="shared" si="2" ref="I43:I72">(G43+H43)/2</f>
        <v>82.5</v>
      </c>
      <c r="J43" s="51" t="str">
        <f aca="true" t="shared" si="3" ref="J43:J72">IF(I43&gt;=90,"X SẮC",IF(I43&gt;=80,"TỐT",IF(I43&gt;=70,"KHÁ",IF(I43&gt;=60,"TB KHÁ",IF(I43&gt;=50,"T. BÌNH",IF(I43&gt;=30,"YẾU","KÉM"))))))</f>
        <v>TỐT</v>
      </c>
      <c r="K43" s="347"/>
    </row>
    <row r="44" spans="1:11" ht="22.5" customHeight="1">
      <c r="A44" s="51">
        <v>34</v>
      </c>
      <c r="B44" s="81">
        <v>171576574</v>
      </c>
      <c r="C44" s="53" t="s">
        <v>2096</v>
      </c>
      <c r="D44" s="82" t="s">
        <v>1601</v>
      </c>
      <c r="E44" s="55">
        <v>34246</v>
      </c>
      <c r="F44" s="83" t="s">
        <v>2106</v>
      </c>
      <c r="G44" s="57">
        <v>85</v>
      </c>
      <c r="H44" s="57">
        <v>75</v>
      </c>
      <c r="I44" s="57">
        <f t="shared" si="2"/>
        <v>80</v>
      </c>
      <c r="J44" s="51" t="str">
        <f t="shared" si="3"/>
        <v>TỐT</v>
      </c>
      <c r="K44" s="347"/>
    </row>
    <row r="45" spans="1:11" ht="22.5" customHeight="1">
      <c r="A45" s="51">
        <v>35</v>
      </c>
      <c r="B45" s="81">
        <v>171576576</v>
      </c>
      <c r="C45" s="53" t="s">
        <v>2087</v>
      </c>
      <c r="D45" s="82" t="s">
        <v>1650</v>
      </c>
      <c r="E45" s="55">
        <v>34130</v>
      </c>
      <c r="F45" s="83" t="s">
        <v>2106</v>
      </c>
      <c r="G45" s="57">
        <v>85</v>
      </c>
      <c r="H45" s="57">
        <v>82.5</v>
      </c>
      <c r="I45" s="57">
        <f t="shared" si="2"/>
        <v>83.75</v>
      </c>
      <c r="J45" s="51" t="str">
        <f t="shared" si="3"/>
        <v>TỐT</v>
      </c>
      <c r="K45" s="347"/>
    </row>
    <row r="46" spans="1:11" ht="22.5" customHeight="1">
      <c r="A46" s="51">
        <v>36</v>
      </c>
      <c r="B46" s="81">
        <v>171576585</v>
      </c>
      <c r="C46" s="53" t="s">
        <v>1590</v>
      </c>
      <c r="D46" s="82" t="s">
        <v>1667</v>
      </c>
      <c r="E46" s="55">
        <v>34151</v>
      </c>
      <c r="F46" s="83" t="s">
        <v>2106</v>
      </c>
      <c r="G46" s="57">
        <v>85</v>
      </c>
      <c r="H46" s="57">
        <v>82.5</v>
      </c>
      <c r="I46" s="57">
        <f t="shared" si="2"/>
        <v>83.75</v>
      </c>
      <c r="J46" s="51" t="str">
        <f t="shared" si="3"/>
        <v>TỐT</v>
      </c>
      <c r="K46" s="347"/>
    </row>
    <row r="47" spans="1:11" ht="22.5" customHeight="1">
      <c r="A47" s="51">
        <v>37</v>
      </c>
      <c r="B47" s="81">
        <v>171576593</v>
      </c>
      <c r="C47" s="53" t="s">
        <v>1929</v>
      </c>
      <c r="D47" s="82" t="s">
        <v>1705</v>
      </c>
      <c r="E47" s="55">
        <v>34221</v>
      </c>
      <c r="F47" s="83" t="s">
        <v>2106</v>
      </c>
      <c r="G47" s="57">
        <v>85</v>
      </c>
      <c r="H47" s="57">
        <v>88</v>
      </c>
      <c r="I47" s="57">
        <f t="shared" si="2"/>
        <v>86.5</v>
      </c>
      <c r="J47" s="51" t="str">
        <f t="shared" si="3"/>
        <v>TỐT</v>
      </c>
      <c r="K47" s="347"/>
    </row>
    <row r="48" spans="1:11" ht="22.5" customHeight="1">
      <c r="A48" s="51">
        <v>38</v>
      </c>
      <c r="B48" s="81">
        <v>171576595</v>
      </c>
      <c r="C48" s="53" t="s">
        <v>1662</v>
      </c>
      <c r="D48" s="82" t="s">
        <v>1561</v>
      </c>
      <c r="E48" s="55">
        <v>34121</v>
      </c>
      <c r="F48" s="83" t="s">
        <v>2106</v>
      </c>
      <c r="G48" s="57">
        <v>85</v>
      </c>
      <c r="H48" s="57">
        <v>80</v>
      </c>
      <c r="I48" s="57">
        <f t="shared" si="2"/>
        <v>82.5</v>
      </c>
      <c r="J48" s="51" t="str">
        <f t="shared" si="3"/>
        <v>TỐT</v>
      </c>
      <c r="K48" s="347"/>
    </row>
    <row r="49" spans="1:11" ht="22.5" customHeight="1">
      <c r="A49" s="51">
        <v>39</v>
      </c>
      <c r="B49" s="81">
        <v>171576598</v>
      </c>
      <c r="C49" s="53" t="s">
        <v>2090</v>
      </c>
      <c r="D49" s="82" t="s">
        <v>1585</v>
      </c>
      <c r="E49" s="55">
        <v>34266</v>
      </c>
      <c r="F49" s="83" t="s">
        <v>2106</v>
      </c>
      <c r="G49" s="57">
        <v>85</v>
      </c>
      <c r="H49" s="57">
        <v>85</v>
      </c>
      <c r="I49" s="57">
        <f t="shared" si="2"/>
        <v>85</v>
      </c>
      <c r="J49" s="51" t="str">
        <f t="shared" si="3"/>
        <v>TỐT</v>
      </c>
      <c r="K49" s="347"/>
    </row>
    <row r="50" spans="1:12" ht="22.5" customHeight="1">
      <c r="A50" s="51">
        <v>40</v>
      </c>
      <c r="B50" s="81">
        <v>171576600</v>
      </c>
      <c r="C50" s="53" t="s">
        <v>2093</v>
      </c>
      <c r="D50" s="82" t="s">
        <v>1616</v>
      </c>
      <c r="E50" s="55">
        <v>34191</v>
      </c>
      <c r="F50" s="83" t="s">
        <v>2106</v>
      </c>
      <c r="G50" s="57">
        <v>0</v>
      </c>
      <c r="H50" s="57">
        <v>0</v>
      </c>
      <c r="I50" s="57">
        <f t="shared" si="2"/>
        <v>0</v>
      </c>
      <c r="J50" s="51" t="str">
        <f t="shared" si="3"/>
        <v>KÉM</v>
      </c>
      <c r="K50" s="347" t="s">
        <v>2499</v>
      </c>
      <c r="L50" s="1" t="s">
        <v>2412</v>
      </c>
    </row>
    <row r="51" spans="1:11" ht="22.5" customHeight="1">
      <c r="A51" s="51">
        <v>41</v>
      </c>
      <c r="B51" s="81">
        <v>171576604</v>
      </c>
      <c r="C51" s="53" t="s">
        <v>2007</v>
      </c>
      <c r="D51" s="82" t="s">
        <v>1592</v>
      </c>
      <c r="E51" s="55">
        <v>34158</v>
      </c>
      <c r="F51" s="83" t="s">
        <v>2106</v>
      </c>
      <c r="G51" s="57">
        <v>85</v>
      </c>
      <c r="H51" s="57">
        <v>64.5</v>
      </c>
      <c r="I51" s="57">
        <f t="shared" si="2"/>
        <v>74.75</v>
      </c>
      <c r="J51" s="51" t="str">
        <f t="shared" si="3"/>
        <v>KHÁ</v>
      </c>
      <c r="K51" s="347"/>
    </row>
    <row r="52" spans="1:11" ht="22.5" customHeight="1">
      <c r="A52" s="51">
        <v>42</v>
      </c>
      <c r="B52" s="81">
        <v>171576609</v>
      </c>
      <c r="C52" s="53" t="s">
        <v>2092</v>
      </c>
      <c r="D52" s="82" t="s">
        <v>1518</v>
      </c>
      <c r="E52" s="55">
        <v>34194</v>
      </c>
      <c r="F52" s="83" t="s">
        <v>2106</v>
      </c>
      <c r="G52" s="57">
        <v>85</v>
      </c>
      <c r="H52" s="57">
        <v>72</v>
      </c>
      <c r="I52" s="57">
        <f t="shared" si="2"/>
        <v>78.5</v>
      </c>
      <c r="J52" s="51" t="str">
        <f t="shared" si="3"/>
        <v>KHÁ</v>
      </c>
      <c r="K52" s="347"/>
    </row>
    <row r="53" spans="1:11" ht="22.5" customHeight="1">
      <c r="A53" s="51">
        <v>43</v>
      </c>
      <c r="B53" s="81">
        <v>171576612</v>
      </c>
      <c r="C53" s="53" t="s">
        <v>2081</v>
      </c>
      <c r="D53" s="82" t="s">
        <v>2082</v>
      </c>
      <c r="E53" s="55">
        <v>34040</v>
      </c>
      <c r="F53" s="83" t="s">
        <v>2106</v>
      </c>
      <c r="G53" s="57">
        <v>85</v>
      </c>
      <c r="H53" s="57">
        <v>82.5</v>
      </c>
      <c r="I53" s="57">
        <f t="shared" si="2"/>
        <v>83.75</v>
      </c>
      <c r="J53" s="51" t="str">
        <f t="shared" si="3"/>
        <v>TỐT</v>
      </c>
      <c r="K53" s="347"/>
    </row>
    <row r="54" spans="1:12" ht="22.5" customHeight="1">
      <c r="A54" s="51">
        <v>44</v>
      </c>
      <c r="B54" s="81">
        <v>171576613</v>
      </c>
      <c r="C54" s="53" t="s">
        <v>1632</v>
      </c>
      <c r="D54" s="82" t="s">
        <v>1579</v>
      </c>
      <c r="E54" s="55">
        <v>34128</v>
      </c>
      <c r="F54" s="83" t="s">
        <v>2106</v>
      </c>
      <c r="G54" s="57">
        <v>70</v>
      </c>
      <c r="H54" s="57">
        <v>64.5</v>
      </c>
      <c r="I54" s="57">
        <f t="shared" si="2"/>
        <v>67.25</v>
      </c>
      <c r="J54" s="51" t="str">
        <f t="shared" si="3"/>
        <v>TB KHÁ</v>
      </c>
      <c r="K54" s="347"/>
      <c r="L54" s="1" t="s">
        <v>2519</v>
      </c>
    </row>
    <row r="55" spans="1:11" ht="22.5" customHeight="1">
      <c r="A55" s="51">
        <v>45</v>
      </c>
      <c r="B55" s="81">
        <v>171576616</v>
      </c>
      <c r="C55" s="53" t="s">
        <v>2084</v>
      </c>
      <c r="D55" s="82" t="s">
        <v>1721</v>
      </c>
      <c r="E55" s="55">
        <v>34321</v>
      </c>
      <c r="F55" s="83" t="s">
        <v>2106</v>
      </c>
      <c r="G55" s="57">
        <v>85</v>
      </c>
      <c r="H55" s="57">
        <v>85</v>
      </c>
      <c r="I55" s="57">
        <f t="shared" si="2"/>
        <v>85</v>
      </c>
      <c r="J55" s="51" t="str">
        <f t="shared" si="3"/>
        <v>TỐT</v>
      </c>
      <c r="K55" s="347"/>
    </row>
    <row r="56" spans="1:11" ht="22.5" customHeight="1">
      <c r="A56" s="51">
        <v>46</v>
      </c>
      <c r="B56" s="81">
        <v>171576618</v>
      </c>
      <c r="C56" s="53" t="s">
        <v>0</v>
      </c>
      <c r="D56" s="82" t="s">
        <v>1721</v>
      </c>
      <c r="E56" s="55">
        <v>33704</v>
      </c>
      <c r="F56" s="83" t="s">
        <v>2106</v>
      </c>
      <c r="G56" s="57">
        <v>85</v>
      </c>
      <c r="H56" s="57">
        <v>0</v>
      </c>
      <c r="I56" s="57">
        <f t="shared" si="2"/>
        <v>42.5</v>
      </c>
      <c r="J56" s="51" t="str">
        <f t="shared" si="3"/>
        <v>YẾU</v>
      </c>
      <c r="K56" s="347" t="s">
        <v>2499</v>
      </c>
    </row>
    <row r="57" spans="1:11" ht="22.5" customHeight="1">
      <c r="A57" s="51">
        <v>47</v>
      </c>
      <c r="B57" s="81">
        <v>171576619</v>
      </c>
      <c r="C57" s="53" t="s">
        <v>2080</v>
      </c>
      <c r="D57" s="82" t="s">
        <v>1721</v>
      </c>
      <c r="E57" s="55">
        <v>34230</v>
      </c>
      <c r="F57" s="83" t="s">
        <v>2106</v>
      </c>
      <c r="G57" s="57">
        <v>90</v>
      </c>
      <c r="H57" s="57">
        <v>67.5</v>
      </c>
      <c r="I57" s="57">
        <f t="shared" si="2"/>
        <v>78.75</v>
      </c>
      <c r="J57" s="51" t="str">
        <f t="shared" si="3"/>
        <v>KHÁ</v>
      </c>
      <c r="K57" s="347"/>
    </row>
    <row r="58" spans="1:11" ht="22.5" customHeight="1">
      <c r="A58" s="51">
        <v>48</v>
      </c>
      <c r="B58" s="81">
        <v>171576620</v>
      </c>
      <c r="C58" s="53" t="s">
        <v>1</v>
      </c>
      <c r="D58" s="82" t="s">
        <v>1657</v>
      </c>
      <c r="E58" s="55">
        <v>34004</v>
      </c>
      <c r="F58" s="83" t="s">
        <v>2106</v>
      </c>
      <c r="G58" s="57">
        <v>85</v>
      </c>
      <c r="H58" s="57">
        <v>75</v>
      </c>
      <c r="I58" s="57">
        <f t="shared" si="2"/>
        <v>80</v>
      </c>
      <c r="J58" s="51" t="str">
        <f t="shared" si="3"/>
        <v>TỐT</v>
      </c>
      <c r="K58" s="347"/>
    </row>
    <row r="59" spans="1:11" ht="22.5" customHeight="1">
      <c r="A59" s="51">
        <v>49</v>
      </c>
      <c r="B59" s="81">
        <v>171576622</v>
      </c>
      <c r="C59" s="53" t="s">
        <v>2072</v>
      </c>
      <c r="D59" s="82" t="s">
        <v>1663</v>
      </c>
      <c r="E59" s="55">
        <v>34063</v>
      </c>
      <c r="F59" s="83" t="s">
        <v>2106</v>
      </c>
      <c r="G59" s="57">
        <v>85</v>
      </c>
      <c r="H59" s="57">
        <v>75.5</v>
      </c>
      <c r="I59" s="57">
        <f t="shared" si="2"/>
        <v>80.25</v>
      </c>
      <c r="J59" s="51" t="str">
        <f t="shared" si="3"/>
        <v>TỐT</v>
      </c>
      <c r="K59" s="347"/>
    </row>
    <row r="60" spans="1:11" ht="22.5" customHeight="1">
      <c r="A60" s="51">
        <v>50</v>
      </c>
      <c r="B60" s="81">
        <v>171576627</v>
      </c>
      <c r="C60" s="53" t="s">
        <v>2101</v>
      </c>
      <c r="D60" s="82" t="s">
        <v>1611</v>
      </c>
      <c r="E60" s="55">
        <v>33628</v>
      </c>
      <c r="F60" s="83" t="s">
        <v>2106</v>
      </c>
      <c r="G60" s="57">
        <v>85</v>
      </c>
      <c r="H60" s="57">
        <v>77</v>
      </c>
      <c r="I60" s="57">
        <f t="shared" si="2"/>
        <v>81</v>
      </c>
      <c r="J60" s="51" t="str">
        <f t="shared" si="3"/>
        <v>TỐT</v>
      </c>
      <c r="K60" s="347"/>
    </row>
    <row r="61" spans="1:11" ht="22.5" customHeight="1">
      <c r="A61" s="51">
        <v>51</v>
      </c>
      <c r="B61" s="81">
        <v>171576629</v>
      </c>
      <c r="C61" s="53" t="s">
        <v>2100</v>
      </c>
      <c r="D61" s="82" t="s">
        <v>1877</v>
      </c>
      <c r="E61" s="55">
        <v>33242</v>
      </c>
      <c r="F61" s="83" t="s">
        <v>2106</v>
      </c>
      <c r="G61" s="57">
        <v>88</v>
      </c>
      <c r="H61" s="57">
        <v>72.5</v>
      </c>
      <c r="I61" s="57">
        <f t="shared" si="2"/>
        <v>80.25</v>
      </c>
      <c r="J61" s="51" t="str">
        <f t="shared" si="3"/>
        <v>TỐT</v>
      </c>
      <c r="K61" s="347"/>
    </row>
    <row r="62" spans="1:11" ht="22.5" customHeight="1">
      <c r="A62" s="51">
        <v>52</v>
      </c>
      <c r="B62" s="81">
        <v>171576640</v>
      </c>
      <c r="C62" s="53" t="s">
        <v>2086</v>
      </c>
      <c r="D62" s="82" t="s">
        <v>1546</v>
      </c>
      <c r="E62" s="55">
        <v>34288</v>
      </c>
      <c r="F62" s="83" t="s">
        <v>2106</v>
      </c>
      <c r="G62" s="57">
        <v>88</v>
      </c>
      <c r="H62" s="57">
        <v>72.5</v>
      </c>
      <c r="I62" s="57">
        <f t="shared" si="2"/>
        <v>80.25</v>
      </c>
      <c r="J62" s="51" t="str">
        <f t="shared" si="3"/>
        <v>TỐT</v>
      </c>
      <c r="K62" s="347"/>
    </row>
    <row r="63" spans="1:11" ht="22.5" customHeight="1">
      <c r="A63" s="51">
        <v>53</v>
      </c>
      <c r="B63" s="81">
        <v>171576641</v>
      </c>
      <c r="C63" s="53" t="s">
        <v>1590</v>
      </c>
      <c r="D63" s="82" t="s">
        <v>2079</v>
      </c>
      <c r="E63" s="55">
        <v>34299</v>
      </c>
      <c r="F63" s="83" t="s">
        <v>2106</v>
      </c>
      <c r="G63" s="57">
        <v>85</v>
      </c>
      <c r="H63" s="57">
        <v>71.5</v>
      </c>
      <c r="I63" s="57">
        <f t="shared" si="2"/>
        <v>78.25</v>
      </c>
      <c r="J63" s="51" t="str">
        <f t="shared" si="3"/>
        <v>KHÁ</v>
      </c>
      <c r="K63" s="347"/>
    </row>
    <row r="64" spans="1:11" ht="22.5" customHeight="1">
      <c r="A64" s="51">
        <v>54</v>
      </c>
      <c r="B64" s="81">
        <v>171576644</v>
      </c>
      <c r="C64" s="53" t="s">
        <v>2085</v>
      </c>
      <c r="D64" s="82" t="s">
        <v>1610</v>
      </c>
      <c r="E64" s="55">
        <v>34121</v>
      </c>
      <c r="F64" s="83" t="s">
        <v>2106</v>
      </c>
      <c r="G64" s="57">
        <v>88</v>
      </c>
      <c r="H64" s="57">
        <v>88</v>
      </c>
      <c r="I64" s="57">
        <f t="shared" si="2"/>
        <v>88</v>
      </c>
      <c r="J64" s="51" t="str">
        <f t="shared" si="3"/>
        <v>TỐT</v>
      </c>
      <c r="K64" s="347"/>
    </row>
    <row r="65" spans="1:11" ht="22.5" customHeight="1">
      <c r="A65" s="51">
        <v>55</v>
      </c>
      <c r="B65" s="81">
        <v>171576650</v>
      </c>
      <c r="C65" s="53" t="s">
        <v>2094</v>
      </c>
      <c r="D65" s="82" t="s">
        <v>1668</v>
      </c>
      <c r="E65" s="55">
        <v>34057</v>
      </c>
      <c r="F65" s="83" t="s">
        <v>2106</v>
      </c>
      <c r="G65" s="57">
        <v>88</v>
      </c>
      <c r="H65" s="57">
        <v>75.5</v>
      </c>
      <c r="I65" s="57">
        <f t="shared" si="2"/>
        <v>81.75</v>
      </c>
      <c r="J65" s="51" t="str">
        <f t="shared" si="3"/>
        <v>TỐT</v>
      </c>
      <c r="K65" s="347"/>
    </row>
    <row r="66" spans="1:11" ht="22.5" customHeight="1">
      <c r="A66" s="51">
        <v>56</v>
      </c>
      <c r="B66" s="81">
        <v>171576651</v>
      </c>
      <c r="C66" s="53" t="s">
        <v>2091</v>
      </c>
      <c r="D66" s="82" t="s">
        <v>1521</v>
      </c>
      <c r="E66" s="55">
        <v>34010</v>
      </c>
      <c r="F66" s="83" t="s">
        <v>2106</v>
      </c>
      <c r="G66" s="57">
        <v>85</v>
      </c>
      <c r="H66" s="57">
        <v>85</v>
      </c>
      <c r="I66" s="57">
        <f t="shared" si="2"/>
        <v>85</v>
      </c>
      <c r="J66" s="51" t="str">
        <f t="shared" si="3"/>
        <v>TỐT</v>
      </c>
      <c r="K66" s="347"/>
    </row>
    <row r="67" spans="1:11" ht="22.5" customHeight="1">
      <c r="A67" s="51">
        <v>57</v>
      </c>
      <c r="B67" s="81">
        <v>171576658</v>
      </c>
      <c r="C67" s="53" t="s">
        <v>2</v>
      </c>
      <c r="D67" s="82" t="s">
        <v>1525</v>
      </c>
      <c r="E67" s="55">
        <v>33984</v>
      </c>
      <c r="F67" s="83" t="s">
        <v>2106</v>
      </c>
      <c r="G67" s="57">
        <v>85</v>
      </c>
      <c r="H67" s="57">
        <v>82.5</v>
      </c>
      <c r="I67" s="57">
        <f t="shared" si="2"/>
        <v>83.75</v>
      </c>
      <c r="J67" s="51" t="str">
        <f t="shared" si="3"/>
        <v>TỐT</v>
      </c>
      <c r="K67" s="347"/>
    </row>
    <row r="68" spans="1:11" ht="22.5" customHeight="1">
      <c r="A68" s="51">
        <v>58</v>
      </c>
      <c r="B68" s="81">
        <v>171576662</v>
      </c>
      <c r="C68" s="53" t="s">
        <v>2089</v>
      </c>
      <c r="D68" s="82" t="s">
        <v>1851</v>
      </c>
      <c r="E68" s="55">
        <v>33971</v>
      </c>
      <c r="F68" s="83" t="s">
        <v>2106</v>
      </c>
      <c r="G68" s="57">
        <v>85</v>
      </c>
      <c r="H68" s="57">
        <v>79.5</v>
      </c>
      <c r="I68" s="57">
        <f t="shared" si="2"/>
        <v>82.25</v>
      </c>
      <c r="J68" s="51" t="str">
        <f t="shared" si="3"/>
        <v>TỐT</v>
      </c>
      <c r="K68" s="347"/>
    </row>
    <row r="69" spans="1:11" ht="22.5" customHeight="1">
      <c r="A69" s="51">
        <v>59</v>
      </c>
      <c r="B69" s="81">
        <v>171576664</v>
      </c>
      <c r="C69" s="53" t="s">
        <v>2098</v>
      </c>
      <c r="D69" s="82" t="s">
        <v>2099</v>
      </c>
      <c r="E69" s="55">
        <v>33994</v>
      </c>
      <c r="F69" s="83" t="s">
        <v>2106</v>
      </c>
      <c r="G69" s="57">
        <v>85</v>
      </c>
      <c r="H69" s="57">
        <v>74.5</v>
      </c>
      <c r="I69" s="57">
        <f t="shared" si="2"/>
        <v>79.75</v>
      </c>
      <c r="J69" s="51" t="str">
        <f t="shared" si="3"/>
        <v>KHÁ</v>
      </c>
      <c r="K69" s="347"/>
    </row>
    <row r="70" spans="1:11" ht="22.5" customHeight="1">
      <c r="A70" s="51">
        <v>60</v>
      </c>
      <c r="B70" s="81">
        <v>171576666</v>
      </c>
      <c r="C70" s="53" t="s">
        <v>2088</v>
      </c>
      <c r="D70" s="82" t="s">
        <v>5</v>
      </c>
      <c r="E70" s="55">
        <v>33994</v>
      </c>
      <c r="F70" s="83" t="s">
        <v>2106</v>
      </c>
      <c r="G70" s="57">
        <v>85</v>
      </c>
      <c r="H70" s="57">
        <v>85</v>
      </c>
      <c r="I70" s="57">
        <f t="shared" si="2"/>
        <v>85</v>
      </c>
      <c r="J70" s="51" t="str">
        <f t="shared" si="3"/>
        <v>TỐT</v>
      </c>
      <c r="K70" s="347"/>
    </row>
    <row r="71" spans="1:11" ht="22.5" customHeight="1">
      <c r="A71" s="51">
        <v>61</v>
      </c>
      <c r="B71" s="81">
        <v>171576667</v>
      </c>
      <c r="C71" s="53" t="s">
        <v>2083</v>
      </c>
      <c r="D71" s="82" t="s">
        <v>5</v>
      </c>
      <c r="E71" s="55">
        <v>33977</v>
      </c>
      <c r="F71" s="83" t="s">
        <v>2106</v>
      </c>
      <c r="G71" s="57">
        <v>85</v>
      </c>
      <c r="H71" s="57">
        <v>77.5</v>
      </c>
      <c r="I71" s="57">
        <f t="shared" si="2"/>
        <v>81.25</v>
      </c>
      <c r="J71" s="51" t="str">
        <f t="shared" si="3"/>
        <v>TỐT</v>
      </c>
      <c r="K71" s="347"/>
    </row>
    <row r="72" spans="1:11" ht="22.5" customHeight="1">
      <c r="A72" s="58">
        <v>62</v>
      </c>
      <c r="B72" s="86">
        <v>171578864</v>
      </c>
      <c r="C72" s="60" t="s">
        <v>783</v>
      </c>
      <c r="D72" s="87" t="s">
        <v>1613</v>
      </c>
      <c r="E72" s="62">
        <v>33922</v>
      </c>
      <c r="F72" s="88" t="s">
        <v>2106</v>
      </c>
      <c r="G72" s="64">
        <v>85</v>
      </c>
      <c r="H72" s="64">
        <v>75</v>
      </c>
      <c r="I72" s="64">
        <f t="shared" si="2"/>
        <v>80</v>
      </c>
      <c r="J72" s="58" t="str">
        <f t="shared" si="3"/>
        <v>TỐT</v>
      </c>
      <c r="K72" s="349"/>
    </row>
    <row r="73" spans="1:12" ht="11.25" customHeight="1">
      <c r="A73" s="36"/>
      <c r="B73" s="37"/>
      <c r="C73" s="37"/>
      <c r="D73" s="37"/>
      <c r="E73" s="37"/>
      <c r="F73" s="37"/>
      <c r="G73" s="38"/>
      <c r="H73" s="38"/>
      <c r="I73" s="38"/>
      <c r="J73" s="38"/>
      <c r="K73" s="38"/>
      <c r="L73" s="38"/>
    </row>
    <row r="74" spans="1:11" ht="16.5">
      <c r="A74" s="36"/>
      <c r="B74" s="36"/>
      <c r="C74" s="38"/>
      <c r="D74" s="38"/>
      <c r="E74" s="38"/>
      <c r="F74" s="38"/>
      <c r="H74" s="323" t="s">
        <v>2448</v>
      </c>
      <c r="I74" s="324"/>
      <c r="J74" s="325"/>
      <c r="K74" s="260"/>
    </row>
    <row r="75" spans="1:10" ht="16.5">
      <c r="A75" s="36"/>
      <c r="B75" s="36"/>
      <c r="C75" s="38"/>
      <c r="D75" s="38"/>
      <c r="E75" s="38"/>
      <c r="F75" s="38"/>
      <c r="H75" s="35" t="s">
        <v>738</v>
      </c>
      <c r="I75" s="34" t="s">
        <v>739</v>
      </c>
      <c r="J75" s="34" t="s">
        <v>1500</v>
      </c>
    </row>
    <row r="76" spans="1:10" ht="21" customHeight="1">
      <c r="A76" s="36"/>
      <c r="B76" s="70" t="s">
        <v>751</v>
      </c>
      <c r="C76" s="38"/>
      <c r="D76" s="38"/>
      <c r="E76" s="38"/>
      <c r="F76" s="38"/>
      <c r="H76" s="35" t="s">
        <v>172</v>
      </c>
      <c r="I76" s="75">
        <f aca="true" t="shared" si="4" ref="I76:I82">COUNTIF($J$11:$J$72,H76)</f>
        <v>16</v>
      </c>
      <c r="J76" s="74">
        <f aca="true" t="shared" si="5" ref="J76:J83">I76/$I$83</f>
        <v>0.25806451612903225</v>
      </c>
    </row>
    <row r="77" spans="1:10" ht="15.75" customHeight="1">
      <c r="A77" s="36"/>
      <c r="B77" s="36"/>
      <c r="C77" s="38"/>
      <c r="D77" s="38"/>
      <c r="E77" s="38"/>
      <c r="F77" s="38"/>
      <c r="H77" s="35" t="s">
        <v>173</v>
      </c>
      <c r="I77" s="75">
        <f t="shared" si="4"/>
        <v>33</v>
      </c>
      <c r="J77" s="74">
        <f t="shared" si="5"/>
        <v>0.532258064516129</v>
      </c>
    </row>
    <row r="78" spans="1:10" ht="15.75" customHeight="1">
      <c r="A78" s="36"/>
      <c r="B78" s="36"/>
      <c r="C78" s="38"/>
      <c r="D78" s="38"/>
      <c r="E78" s="38"/>
      <c r="F78" s="38"/>
      <c r="H78" s="35" t="s">
        <v>740</v>
      </c>
      <c r="I78" s="75">
        <f t="shared" si="4"/>
        <v>5</v>
      </c>
      <c r="J78" s="74">
        <f t="shared" si="5"/>
        <v>0.08064516129032258</v>
      </c>
    </row>
    <row r="79" spans="1:10" ht="15.75" customHeight="1">
      <c r="A79" s="36"/>
      <c r="B79" s="36"/>
      <c r="C79" s="38"/>
      <c r="D79" s="38"/>
      <c r="E79" s="38"/>
      <c r="F79" s="38"/>
      <c r="H79" s="35" t="s">
        <v>741</v>
      </c>
      <c r="I79" s="75">
        <f t="shared" si="4"/>
        <v>1</v>
      </c>
      <c r="J79" s="74">
        <f t="shared" si="5"/>
        <v>0.016129032258064516</v>
      </c>
    </row>
    <row r="80" spans="1:10" ht="15.75" customHeight="1">
      <c r="A80" s="36"/>
      <c r="B80" s="36"/>
      <c r="C80" s="38"/>
      <c r="D80" s="38"/>
      <c r="E80" s="38"/>
      <c r="F80" s="38"/>
      <c r="H80" s="35" t="s">
        <v>742</v>
      </c>
      <c r="I80" s="75">
        <f t="shared" si="4"/>
        <v>0</v>
      </c>
      <c r="J80" s="74">
        <f t="shared" si="5"/>
        <v>0</v>
      </c>
    </row>
    <row r="81" spans="1:10" ht="15.75" customHeight="1">
      <c r="A81" s="36"/>
      <c r="B81" s="36"/>
      <c r="C81" s="38"/>
      <c r="D81" s="38"/>
      <c r="E81" s="38"/>
      <c r="F81" s="38"/>
      <c r="H81" s="35" t="s">
        <v>1939</v>
      </c>
      <c r="I81" s="75">
        <f t="shared" si="4"/>
        <v>3</v>
      </c>
      <c r="J81" s="74">
        <f t="shared" si="5"/>
        <v>0.04838709677419355</v>
      </c>
    </row>
    <row r="82" spans="1:10" ht="21" customHeight="1">
      <c r="A82" s="36"/>
      <c r="B82" s="70" t="s">
        <v>745</v>
      </c>
      <c r="C82" s="38"/>
      <c r="D82" s="38"/>
      <c r="E82" s="38"/>
      <c r="F82" s="38"/>
      <c r="H82" s="35" t="s">
        <v>743</v>
      </c>
      <c r="I82" s="75">
        <f t="shared" si="4"/>
        <v>4</v>
      </c>
      <c r="J82" s="74">
        <f t="shared" si="5"/>
        <v>0.06451612903225806</v>
      </c>
    </row>
    <row r="83" spans="1:10" ht="15.75" customHeight="1">
      <c r="A83" s="36"/>
      <c r="B83" s="36"/>
      <c r="C83" s="38"/>
      <c r="D83" s="38"/>
      <c r="E83" s="38"/>
      <c r="F83" s="38"/>
      <c r="H83" s="35" t="s">
        <v>744</v>
      </c>
      <c r="I83" s="75">
        <f>SUM(I76:I82)</f>
        <v>62</v>
      </c>
      <c r="J83" s="74">
        <f t="shared" si="5"/>
        <v>1</v>
      </c>
    </row>
    <row r="84" spans="2:12" s="3" customFormat="1" ht="11.25" customHeight="1">
      <c r="B84" s="1"/>
      <c r="F84" s="40"/>
      <c r="G84" s="40"/>
      <c r="H84" s="40"/>
      <c r="I84" s="40"/>
      <c r="J84" s="40"/>
      <c r="K84" s="40"/>
      <c r="L84" s="40"/>
    </row>
    <row r="85" spans="6:14" s="65" customFormat="1" ht="21" customHeight="1">
      <c r="F85" s="319" t="str">
        <f ca="1">"Đà Nẵng, ngày"&amp;" "&amp;DAY(TODAY())&amp;" "&amp;"tháng"&amp;" "&amp;MONTH(TODAY())&amp;" "&amp;"năm"&amp;" "&amp;YEAR(TODAY())</f>
        <v>Đà Nẵng, ngày 21 tháng 8 năm 2015</v>
      </c>
      <c r="G85" s="319"/>
      <c r="H85" s="319"/>
      <c r="I85" s="319"/>
      <c r="J85" s="319"/>
      <c r="K85" s="319"/>
      <c r="L85" s="319"/>
      <c r="M85" s="106"/>
      <c r="N85" s="106"/>
    </row>
    <row r="86" spans="1:12" s="68" customFormat="1" ht="21" customHeight="1">
      <c r="A86" s="66" t="s">
        <v>1987</v>
      </c>
      <c r="B86" s="66"/>
      <c r="C86" s="66"/>
      <c r="D86" s="66"/>
      <c r="E86" s="66"/>
      <c r="F86" s="66"/>
      <c r="G86" s="66"/>
      <c r="H86" s="66"/>
      <c r="I86" s="66"/>
      <c r="J86" s="67"/>
      <c r="K86" s="67"/>
      <c r="L86" s="67"/>
    </row>
    <row r="89" spans="1:12" ht="16.5">
      <c r="A89" s="69"/>
      <c r="B89" s="69"/>
      <c r="C89" s="69"/>
      <c r="K89" s="39"/>
      <c r="L89" s="39"/>
    </row>
    <row r="91" ht="16.5">
      <c r="A91" s="3" t="s">
        <v>1981</v>
      </c>
    </row>
    <row r="97" spans="1:12" ht="22.5" customHeight="1">
      <c r="A97" s="51">
        <v>1</v>
      </c>
      <c r="B97" s="81">
        <v>2020246090</v>
      </c>
      <c r="C97" s="53" t="s">
        <v>2067</v>
      </c>
      <c r="D97" s="82" t="s">
        <v>2068</v>
      </c>
      <c r="E97" s="55">
        <v>35213</v>
      </c>
      <c r="F97" s="83" t="s">
        <v>2105</v>
      </c>
      <c r="G97" s="57">
        <v>0</v>
      </c>
      <c r="H97" s="57" t="e">
        <f>VLOOKUP(B97,'[2]RL02'!$D$10:$I$23,6,0)</f>
        <v>#N/A</v>
      </c>
      <c r="I97" s="57" t="e">
        <f>(G97+H97)/2</f>
        <v>#N/A</v>
      </c>
      <c r="J97" s="51" t="e">
        <f>IF(I97&gt;=90,"X SẮC",IF(I97&gt;=80,"TỐT",IF(I97&gt;=70,"KHÁ",IF(I97&gt;=60,"TB KHÁ",IF(I97&gt;=50,"T. BÌNH",IF(I97&gt;=30,"YẾU","KÉM"))))))</f>
        <v>#N/A</v>
      </c>
      <c r="K97" s="31" t="s">
        <v>2365</v>
      </c>
      <c r="L97" s="1" t="s">
        <v>2545</v>
      </c>
    </row>
    <row r="98" spans="1:12" ht="22.5" customHeight="1">
      <c r="A98" s="51">
        <v>4</v>
      </c>
      <c r="B98" s="81">
        <v>2021235061</v>
      </c>
      <c r="C98" s="53" t="s">
        <v>4</v>
      </c>
      <c r="D98" s="82" t="s">
        <v>1598</v>
      </c>
      <c r="E98" s="55">
        <v>34896</v>
      </c>
      <c r="F98" s="83" t="s">
        <v>2105</v>
      </c>
      <c r="G98" s="57">
        <v>0</v>
      </c>
      <c r="H98" s="57" t="e">
        <f>VLOOKUP(B98,'[2]RL02'!$D$10:$I$23,6,0)</f>
        <v>#N/A</v>
      </c>
      <c r="I98" s="57" t="e">
        <f>(G98+H98)/2</f>
        <v>#N/A</v>
      </c>
      <c r="J98" s="51" t="e">
        <f>IF(I98&gt;=90,"X SẮC",IF(I98&gt;=80,"TỐT",IF(I98&gt;=70,"KHÁ",IF(I98&gt;=60,"TB KHÁ",IF(I98&gt;=50,"T. BÌNH",IF(I98&gt;=30,"YẾU","KÉM"))))))</f>
        <v>#N/A</v>
      </c>
      <c r="K98" s="31" t="s">
        <v>2365</v>
      </c>
      <c r="L98" s="1" t="s">
        <v>2547</v>
      </c>
    </row>
    <row r="99" spans="1:12" ht="22.5" customHeight="1">
      <c r="A99" s="51">
        <v>14</v>
      </c>
      <c r="B99" s="81">
        <v>2020248487</v>
      </c>
      <c r="C99" s="53" t="s">
        <v>2074</v>
      </c>
      <c r="D99" s="82" t="s">
        <v>1617</v>
      </c>
      <c r="E99" s="55">
        <v>34973</v>
      </c>
      <c r="F99" s="83" t="s">
        <v>2105</v>
      </c>
      <c r="G99" s="57">
        <v>0</v>
      </c>
      <c r="H99" s="57" t="e">
        <f>VLOOKUP(B99,'[2]RL02'!$D$10:$I$23,6,0)</f>
        <v>#N/A</v>
      </c>
      <c r="I99" s="57" t="e">
        <f>(G99+H99)/2</f>
        <v>#N/A</v>
      </c>
      <c r="J99" s="51" t="e">
        <f>IF(I99&gt;=90,"X SẮC",IF(I99&gt;=80,"TỐT",IF(I99&gt;=70,"KHÁ",IF(I99&gt;=60,"TB KHÁ",IF(I99&gt;=50,"T. BÌNH",IF(I99&gt;=30,"YẾU","KÉM"))))))</f>
        <v>#N/A</v>
      </c>
      <c r="K99" s="31" t="s">
        <v>2365</v>
      </c>
      <c r="L99" s="1" t="s">
        <v>2549</v>
      </c>
    </row>
    <row r="100" spans="1:12" ht="22.5" customHeight="1">
      <c r="A100" s="51">
        <v>17</v>
      </c>
      <c r="B100" s="81">
        <v>2020348471</v>
      </c>
      <c r="C100" s="53" t="s">
        <v>2078</v>
      </c>
      <c r="D100" s="82" t="s">
        <v>1685</v>
      </c>
      <c r="E100" s="55">
        <v>35400</v>
      </c>
      <c r="F100" s="83" t="s">
        <v>2105</v>
      </c>
      <c r="G100" s="57">
        <v>0</v>
      </c>
      <c r="H100" s="57">
        <f>VLOOKUP(B100,'[2]RL02'!$D$10:$I$23,6,0)</f>
        <v>0</v>
      </c>
      <c r="I100" s="57">
        <f>(G100+H100)/2</f>
        <v>0</v>
      </c>
      <c r="J100" s="51" t="str">
        <f>IF(I100&gt;=90,"X SẮC",IF(I100&gt;=80,"TỐT",IF(I100&gt;=70,"KHÁ",IF(I100&gt;=60,"TB KHÁ",IF(I100&gt;=50,"T. BÌNH",IF(I100&gt;=30,"YẾU","KÉM"))))))</f>
        <v>KÉM</v>
      </c>
      <c r="K100" s="31" t="s">
        <v>2365</v>
      </c>
      <c r="L100" s="1" t="s">
        <v>2550</v>
      </c>
    </row>
  </sheetData>
  <sheetProtection/>
  <mergeCells count="12">
    <mergeCell ref="F85:L85"/>
    <mergeCell ref="C10:D10"/>
    <mergeCell ref="A7:K7"/>
    <mergeCell ref="A8:K8"/>
    <mergeCell ref="A9:K9"/>
    <mergeCell ref="H74:J74"/>
    <mergeCell ref="A2:D2"/>
    <mergeCell ref="A3:D3"/>
    <mergeCell ref="E2:K2"/>
    <mergeCell ref="E3:K3"/>
    <mergeCell ref="A5:K5"/>
    <mergeCell ref="A6:K6"/>
  </mergeCells>
  <conditionalFormatting sqref="G97:I100 G11:I72">
    <cfRule type="cellIs" priority="1" dxfId="0" operator="equal" stopIfTrue="1">
      <formula>0</formula>
    </cfRule>
  </conditionalFormatting>
  <printOptions/>
  <pageMargins left="0.52" right="0.15748031496062992" top="0.2755905511811024" bottom="0.35433070866141736" header="0.2362204724409449" footer="0.2362204724409449"/>
  <pageSetup horizontalDpi="600" verticalDpi="600" orientation="portrait" paperSize="9" r:id="rId4"/>
  <rowBreaks count="1" manualBreakCount="1">
    <brk id="95" max="255" man="1"/>
  </rowBreaks>
  <drawing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54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4.421875" style="1" customWidth="1"/>
    <col min="2" max="2" width="8.8515625" style="1" customWidth="1"/>
    <col min="3" max="3" width="12.421875" style="1" customWidth="1"/>
    <col min="4" max="4" width="8.140625" style="1" customWidth="1"/>
    <col min="5" max="5" width="9.7109375" style="1" customWidth="1"/>
    <col min="6" max="6" width="12.140625" style="1" customWidth="1"/>
    <col min="7" max="11" width="7.57421875" style="1" customWidth="1"/>
    <col min="12" max="12" width="9.421875" style="1" customWidth="1"/>
    <col min="13" max="13" width="8.28125" style="1" customWidth="1"/>
    <col min="14" max="14" width="7.28125" style="1" customWidth="1"/>
    <col min="15" max="15" width="7.421875" style="1" customWidth="1"/>
    <col min="16" max="16" width="10.28125" style="1" customWidth="1"/>
    <col min="17" max="17" width="10.140625" style="1" bestFit="1" customWidth="1"/>
    <col min="18" max="18" width="15.421875" style="1" bestFit="1" customWidth="1"/>
    <col min="19" max="16384" width="9.140625" style="1" customWidth="1"/>
  </cols>
  <sheetData>
    <row r="1" spans="7:12" ht="15" customHeight="1">
      <c r="G1" s="105"/>
      <c r="H1" s="105"/>
      <c r="I1" s="105"/>
      <c r="J1" s="105"/>
      <c r="K1" s="105"/>
      <c r="L1" s="105"/>
    </row>
    <row r="2" spans="1:18" ht="19.5" customHeight="1">
      <c r="A2" s="322" t="s">
        <v>732</v>
      </c>
      <c r="B2" s="322"/>
      <c r="C2" s="322"/>
      <c r="D2" s="322"/>
      <c r="E2" s="321" t="s">
        <v>733</v>
      </c>
      <c r="F2" s="321"/>
      <c r="G2" s="321"/>
      <c r="H2" s="321"/>
      <c r="I2" s="321"/>
      <c r="J2" s="321"/>
      <c r="K2" s="321"/>
      <c r="L2" s="39"/>
      <c r="M2" s="39"/>
      <c r="N2" s="39"/>
      <c r="O2" s="41"/>
      <c r="P2" s="41"/>
      <c r="Q2" s="41"/>
      <c r="R2" s="41"/>
    </row>
    <row r="3" spans="1:18" ht="16.5">
      <c r="A3" s="321" t="s">
        <v>734</v>
      </c>
      <c r="B3" s="321"/>
      <c r="C3" s="321"/>
      <c r="D3" s="321"/>
      <c r="E3" s="321" t="s">
        <v>731</v>
      </c>
      <c r="F3" s="321"/>
      <c r="G3" s="321"/>
      <c r="H3" s="321"/>
      <c r="I3" s="321"/>
      <c r="J3" s="321"/>
      <c r="K3" s="321"/>
      <c r="L3" s="321"/>
      <c r="M3" s="321"/>
      <c r="N3" s="321"/>
      <c r="O3" s="41"/>
      <c r="P3" s="41"/>
      <c r="Q3" s="41"/>
      <c r="R3" s="41"/>
    </row>
    <row r="4" spans="7:12" ht="16.5">
      <c r="G4" s="105"/>
      <c r="H4" s="105"/>
      <c r="I4" s="105"/>
      <c r="J4" s="105"/>
      <c r="K4" s="105"/>
      <c r="L4" s="105"/>
    </row>
    <row r="5" spans="1:19" ht="16.5">
      <c r="A5" s="321" t="s">
        <v>750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9"/>
      <c r="M5" s="39"/>
      <c r="N5" s="39"/>
      <c r="O5" s="39"/>
      <c r="P5" s="39"/>
      <c r="Q5" s="39"/>
      <c r="R5" s="39"/>
      <c r="S5" s="39"/>
    </row>
    <row r="6" spans="1:19" ht="16.5">
      <c r="A6" s="321" t="s">
        <v>2446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9"/>
      <c r="P6" s="39"/>
      <c r="Q6" s="39"/>
      <c r="R6" s="39"/>
      <c r="S6" s="39"/>
    </row>
    <row r="7" spans="1:15" ht="16.5">
      <c r="A7" s="321" t="s">
        <v>1947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9"/>
    </row>
    <row r="8" spans="1:15" ht="17.25" customHeight="1">
      <c r="A8" s="321" t="s">
        <v>1952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40"/>
    </row>
    <row r="9" spans="1:19" s="2" customFormat="1" ht="17.25" customHeight="1">
      <c r="A9" s="321" t="s">
        <v>749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40"/>
      <c r="P9" s="40"/>
      <c r="Q9" s="40"/>
      <c r="R9" s="40"/>
      <c r="S9" s="20"/>
    </row>
    <row r="10" spans="1:11" s="3" customFormat="1" ht="51" customHeight="1">
      <c r="A10" s="102" t="s">
        <v>729</v>
      </c>
      <c r="B10" s="102" t="s">
        <v>736</v>
      </c>
      <c r="C10" s="320" t="s">
        <v>735</v>
      </c>
      <c r="D10" s="320"/>
      <c r="E10" s="103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2449</v>
      </c>
      <c r="K10" s="103" t="s">
        <v>737</v>
      </c>
    </row>
    <row r="11" spans="1:19" ht="27.75" customHeight="1">
      <c r="A11" s="28">
        <v>1</v>
      </c>
      <c r="B11" s="78">
        <v>172216534</v>
      </c>
      <c r="C11" s="44" t="s">
        <v>1855</v>
      </c>
      <c r="D11" s="79" t="s">
        <v>1543</v>
      </c>
      <c r="E11" s="46" t="s">
        <v>1856</v>
      </c>
      <c r="F11" s="380" t="s">
        <v>1565</v>
      </c>
      <c r="G11" s="48">
        <v>80</v>
      </c>
      <c r="H11" s="48">
        <v>85</v>
      </c>
      <c r="I11" s="48">
        <f>(G11+H11)/2</f>
        <v>82.5</v>
      </c>
      <c r="J11" s="42" t="str">
        <f aca="true" t="shared" si="0" ref="J11:J35">IF(I11&gt;=90,"X SẮC",IF(I11&gt;=80,"TỐT",IF(I11&gt;=70,"KHÁ",IF(I11&gt;=60,"TB KHÁ",IF(I11&gt;=50,"T. BÌNH",IF(I11&gt;=30,"YẾU","KÉM"))))))</f>
        <v>TỐT</v>
      </c>
      <c r="K11" s="151"/>
      <c r="L11" s="9"/>
      <c r="M11" s="10"/>
      <c r="N11" s="10"/>
      <c r="O11" s="11"/>
      <c r="P11" s="10"/>
      <c r="Q11" s="12"/>
      <c r="R11" s="13"/>
      <c r="S11" s="10"/>
    </row>
    <row r="12" spans="1:19" ht="27.75" customHeight="1">
      <c r="A12" s="30">
        <v>2</v>
      </c>
      <c r="B12" s="81">
        <v>172216535</v>
      </c>
      <c r="C12" s="53" t="s">
        <v>1858</v>
      </c>
      <c r="D12" s="82" t="s">
        <v>1543</v>
      </c>
      <c r="E12" s="55" t="s">
        <v>1859</v>
      </c>
      <c r="F12" s="93" t="s">
        <v>1565</v>
      </c>
      <c r="G12" s="57">
        <v>80</v>
      </c>
      <c r="H12" s="57">
        <v>85</v>
      </c>
      <c r="I12" s="57">
        <f aca="true" t="shared" si="1" ref="I12:I35">(G12+H12)/2</f>
        <v>82.5</v>
      </c>
      <c r="J12" s="51" t="str">
        <f t="shared" si="0"/>
        <v>TỐT</v>
      </c>
      <c r="K12" s="152"/>
      <c r="L12" s="9"/>
      <c r="M12" s="10"/>
      <c r="N12" s="10"/>
      <c r="O12" s="11"/>
      <c r="P12" s="10"/>
      <c r="Q12" s="12"/>
      <c r="R12" s="13"/>
      <c r="S12" s="10"/>
    </row>
    <row r="13" spans="1:19" ht="27.75" customHeight="1">
      <c r="A13" s="30">
        <v>3</v>
      </c>
      <c r="B13" s="81">
        <v>172216538</v>
      </c>
      <c r="C13" s="53" t="s">
        <v>1860</v>
      </c>
      <c r="D13" s="82" t="s">
        <v>1628</v>
      </c>
      <c r="E13" s="55" t="s">
        <v>1861</v>
      </c>
      <c r="F13" s="93" t="s">
        <v>1565</v>
      </c>
      <c r="G13" s="57">
        <v>85</v>
      </c>
      <c r="H13" s="57">
        <v>85</v>
      </c>
      <c r="I13" s="57">
        <f t="shared" si="1"/>
        <v>85</v>
      </c>
      <c r="J13" s="51" t="str">
        <f t="shared" si="0"/>
        <v>TỐT</v>
      </c>
      <c r="K13" s="152"/>
      <c r="L13" s="9"/>
      <c r="M13" s="10"/>
      <c r="N13" s="10"/>
      <c r="O13" s="11"/>
      <c r="P13" s="10"/>
      <c r="Q13" s="12"/>
      <c r="R13" s="13"/>
      <c r="S13" s="10"/>
    </row>
    <row r="14" spans="1:19" ht="27.75" customHeight="1">
      <c r="A14" s="30">
        <v>4</v>
      </c>
      <c r="B14" s="81">
        <v>172216539</v>
      </c>
      <c r="C14" s="53" t="s">
        <v>1862</v>
      </c>
      <c r="D14" s="82" t="s">
        <v>1548</v>
      </c>
      <c r="E14" s="55" t="s">
        <v>1863</v>
      </c>
      <c r="F14" s="93" t="s">
        <v>1565</v>
      </c>
      <c r="G14" s="57">
        <v>90</v>
      </c>
      <c r="H14" s="57">
        <v>88</v>
      </c>
      <c r="I14" s="57">
        <f t="shared" si="1"/>
        <v>89</v>
      </c>
      <c r="J14" s="51" t="str">
        <f t="shared" si="0"/>
        <v>TỐT</v>
      </c>
      <c r="K14" s="152"/>
      <c r="L14" s="9"/>
      <c r="M14" s="10"/>
      <c r="N14" s="10"/>
      <c r="O14" s="11"/>
      <c r="P14" s="10"/>
      <c r="Q14" s="12"/>
      <c r="R14" s="13"/>
      <c r="S14" s="10"/>
    </row>
    <row r="15" spans="1:19" ht="27.75" customHeight="1">
      <c r="A15" s="30">
        <v>5</v>
      </c>
      <c r="B15" s="81">
        <v>172216540</v>
      </c>
      <c r="C15" s="53" t="s">
        <v>1672</v>
      </c>
      <c r="D15" s="82" t="s">
        <v>1534</v>
      </c>
      <c r="E15" s="55" t="s">
        <v>1741</v>
      </c>
      <c r="F15" s="93" t="s">
        <v>1565</v>
      </c>
      <c r="G15" s="57">
        <v>85</v>
      </c>
      <c r="H15" s="57">
        <v>80</v>
      </c>
      <c r="I15" s="57">
        <f t="shared" si="1"/>
        <v>82.5</v>
      </c>
      <c r="J15" s="51" t="str">
        <f t="shared" si="0"/>
        <v>TỐT</v>
      </c>
      <c r="K15" s="152"/>
      <c r="L15" s="9"/>
      <c r="M15" s="10"/>
      <c r="N15" s="10"/>
      <c r="O15" s="11"/>
      <c r="P15" s="10"/>
      <c r="Q15" s="12"/>
      <c r="R15" s="13"/>
      <c r="S15" s="10"/>
    </row>
    <row r="16" spans="1:19" ht="27.75" customHeight="1">
      <c r="A16" s="30">
        <v>6</v>
      </c>
      <c r="B16" s="81">
        <v>172216541</v>
      </c>
      <c r="C16" s="53" t="s">
        <v>1864</v>
      </c>
      <c r="D16" s="82" t="s">
        <v>1865</v>
      </c>
      <c r="E16" s="55" t="s">
        <v>1866</v>
      </c>
      <c r="F16" s="93" t="s">
        <v>1565</v>
      </c>
      <c r="G16" s="57">
        <v>90</v>
      </c>
      <c r="H16" s="57">
        <v>93</v>
      </c>
      <c r="I16" s="57">
        <f t="shared" si="1"/>
        <v>91.5</v>
      </c>
      <c r="J16" s="51" t="str">
        <f t="shared" si="0"/>
        <v>X SẮC</v>
      </c>
      <c r="K16" s="152"/>
      <c r="L16" s="9"/>
      <c r="M16" s="10"/>
      <c r="N16" s="10"/>
      <c r="O16" s="11"/>
      <c r="P16" s="10"/>
      <c r="Q16" s="12"/>
      <c r="R16" s="13"/>
      <c r="S16" s="10"/>
    </row>
    <row r="17" spans="1:19" ht="27.75" customHeight="1">
      <c r="A17" s="30">
        <v>7</v>
      </c>
      <c r="B17" s="81">
        <v>172216542</v>
      </c>
      <c r="C17" s="53" t="s">
        <v>1867</v>
      </c>
      <c r="D17" s="82" t="s">
        <v>1868</v>
      </c>
      <c r="E17" s="55" t="s">
        <v>1869</v>
      </c>
      <c r="F17" s="93" t="s">
        <v>1565</v>
      </c>
      <c r="G17" s="57">
        <v>85</v>
      </c>
      <c r="H17" s="57">
        <v>85</v>
      </c>
      <c r="I17" s="57">
        <f t="shared" si="1"/>
        <v>85</v>
      </c>
      <c r="J17" s="51" t="str">
        <f t="shared" si="0"/>
        <v>TỐT</v>
      </c>
      <c r="K17" s="153"/>
      <c r="L17" s="14"/>
      <c r="M17" s="10"/>
      <c r="N17" s="10"/>
      <c r="O17" s="11"/>
      <c r="P17" s="10"/>
      <c r="Q17" s="12"/>
      <c r="R17" s="13"/>
      <c r="S17" s="10"/>
    </row>
    <row r="18" spans="1:19" ht="27.75" customHeight="1">
      <c r="A18" s="30">
        <v>8</v>
      </c>
      <c r="B18" s="81">
        <v>172216544</v>
      </c>
      <c r="C18" s="53" t="s">
        <v>1870</v>
      </c>
      <c r="D18" s="82" t="s">
        <v>1533</v>
      </c>
      <c r="E18" s="55" t="s">
        <v>1871</v>
      </c>
      <c r="F18" s="93" t="s">
        <v>1565</v>
      </c>
      <c r="G18" s="57">
        <v>85</v>
      </c>
      <c r="H18" s="57">
        <v>85</v>
      </c>
      <c r="I18" s="57">
        <f t="shared" si="1"/>
        <v>85</v>
      </c>
      <c r="J18" s="51" t="str">
        <f t="shared" si="0"/>
        <v>TỐT</v>
      </c>
      <c r="K18" s="152"/>
      <c r="L18" s="9"/>
      <c r="M18" s="15"/>
      <c r="N18" s="15"/>
      <c r="O18" s="11"/>
      <c r="P18" s="15"/>
      <c r="Q18" s="12"/>
      <c r="R18" s="13"/>
      <c r="S18" s="10"/>
    </row>
    <row r="19" spans="1:19" ht="27.75" customHeight="1">
      <c r="A19" s="30">
        <v>9</v>
      </c>
      <c r="B19" s="81">
        <v>172216545</v>
      </c>
      <c r="C19" s="53" t="s">
        <v>1523</v>
      </c>
      <c r="D19" s="82" t="s">
        <v>1586</v>
      </c>
      <c r="E19" s="55" t="s">
        <v>1872</v>
      </c>
      <c r="F19" s="93" t="s">
        <v>1565</v>
      </c>
      <c r="G19" s="57">
        <v>82</v>
      </c>
      <c r="H19" s="57">
        <v>85</v>
      </c>
      <c r="I19" s="57">
        <f t="shared" si="1"/>
        <v>83.5</v>
      </c>
      <c r="J19" s="51" t="str">
        <f t="shared" si="0"/>
        <v>TỐT</v>
      </c>
      <c r="K19" s="152"/>
      <c r="L19" s="9"/>
      <c r="M19" s="15"/>
      <c r="N19" s="15"/>
      <c r="O19" s="11"/>
      <c r="P19" s="15"/>
      <c r="Q19" s="12"/>
      <c r="R19" s="13"/>
      <c r="S19" s="10"/>
    </row>
    <row r="20" spans="1:19" ht="27.75" customHeight="1">
      <c r="A20" s="30">
        <v>10</v>
      </c>
      <c r="B20" s="81">
        <v>172216546</v>
      </c>
      <c r="C20" s="53" t="s">
        <v>1873</v>
      </c>
      <c r="D20" s="82" t="s">
        <v>1663</v>
      </c>
      <c r="E20" s="55" t="s">
        <v>1874</v>
      </c>
      <c r="F20" s="93" t="s">
        <v>1565</v>
      </c>
      <c r="G20" s="57">
        <v>90</v>
      </c>
      <c r="H20" s="57">
        <v>100</v>
      </c>
      <c r="I20" s="57">
        <f t="shared" si="1"/>
        <v>95</v>
      </c>
      <c r="J20" s="51" t="str">
        <f t="shared" si="0"/>
        <v>X SẮC</v>
      </c>
      <c r="K20" s="152"/>
      <c r="L20" s="9"/>
      <c r="M20" s="16"/>
      <c r="N20" s="15"/>
      <c r="O20" s="11"/>
      <c r="P20" s="15"/>
      <c r="Q20" s="12"/>
      <c r="R20" s="13"/>
      <c r="S20" s="10"/>
    </row>
    <row r="21" spans="1:19" ht="27.75" customHeight="1">
      <c r="A21" s="30">
        <v>11</v>
      </c>
      <c r="B21" s="81">
        <v>172216548</v>
      </c>
      <c r="C21" s="53" t="s">
        <v>1808</v>
      </c>
      <c r="D21" s="82" t="s">
        <v>1558</v>
      </c>
      <c r="E21" s="55" t="s">
        <v>1875</v>
      </c>
      <c r="F21" s="93" t="s">
        <v>1565</v>
      </c>
      <c r="G21" s="57">
        <v>80</v>
      </c>
      <c r="H21" s="57">
        <v>85</v>
      </c>
      <c r="I21" s="57">
        <f t="shared" si="1"/>
        <v>82.5</v>
      </c>
      <c r="J21" s="51" t="str">
        <f t="shared" si="0"/>
        <v>TỐT</v>
      </c>
      <c r="K21" s="152"/>
      <c r="L21" s="9"/>
      <c r="M21" s="15"/>
      <c r="N21" s="15"/>
      <c r="O21" s="11"/>
      <c r="P21" s="15"/>
      <c r="Q21" s="12"/>
      <c r="R21" s="13"/>
      <c r="S21" s="10"/>
    </row>
    <row r="22" spans="1:19" ht="27.75" customHeight="1">
      <c r="A22" s="30">
        <v>12</v>
      </c>
      <c r="B22" s="81">
        <v>172216549</v>
      </c>
      <c r="C22" s="53" t="s">
        <v>1876</v>
      </c>
      <c r="D22" s="82" t="s">
        <v>1877</v>
      </c>
      <c r="E22" s="55" t="s">
        <v>1878</v>
      </c>
      <c r="F22" s="93" t="s">
        <v>1565</v>
      </c>
      <c r="G22" s="57">
        <v>85</v>
      </c>
      <c r="H22" s="57">
        <v>100</v>
      </c>
      <c r="I22" s="57">
        <f t="shared" si="1"/>
        <v>92.5</v>
      </c>
      <c r="J22" s="51" t="str">
        <f t="shared" si="0"/>
        <v>X SẮC</v>
      </c>
      <c r="K22" s="152"/>
      <c r="L22" s="9"/>
      <c r="M22" s="15"/>
      <c r="N22" s="15"/>
      <c r="O22" s="11"/>
      <c r="P22" s="15"/>
      <c r="Q22" s="12"/>
      <c r="R22" s="13"/>
      <c r="S22" s="10"/>
    </row>
    <row r="23" spans="1:19" ht="27.75" customHeight="1">
      <c r="A23" s="30">
        <v>13</v>
      </c>
      <c r="B23" s="81">
        <v>172216552</v>
      </c>
      <c r="C23" s="53" t="s">
        <v>1879</v>
      </c>
      <c r="D23" s="82" t="s">
        <v>1540</v>
      </c>
      <c r="E23" s="55" t="s">
        <v>1880</v>
      </c>
      <c r="F23" s="93" t="s">
        <v>1565</v>
      </c>
      <c r="G23" s="57">
        <v>85</v>
      </c>
      <c r="H23" s="57">
        <v>85</v>
      </c>
      <c r="I23" s="57">
        <f t="shared" si="1"/>
        <v>85</v>
      </c>
      <c r="J23" s="51" t="str">
        <f t="shared" si="0"/>
        <v>TỐT</v>
      </c>
      <c r="K23" s="152"/>
      <c r="L23" s="9"/>
      <c r="M23" s="15"/>
      <c r="N23" s="15"/>
      <c r="O23" s="11"/>
      <c r="P23" s="15"/>
      <c r="Q23" s="12"/>
      <c r="R23" s="13"/>
      <c r="S23" s="10"/>
    </row>
    <row r="24" spans="1:19" ht="27.75" customHeight="1">
      <c r="A24" s="30">
        <v>14</v>
      </c>
      <c r="B24" s="81">
        <v>172216553</v>
      </c>
      <c r="C24" s="53" t="s">
        <v>1881</v>
      </c>
      <c r="D24" s="82" t="s">
        <v>1540</v>
      </c>
      <c r="E24" s="55" t="s">
        <v>1882</v>
      </c>
      <c r="F24" s="93" t="s">
        <v>1565</v>
      </c>
      <c r="G24" s="57">
        <v>85</v>
      </c>
      <c r="H24" s="57">
        <v>80</v>
      </c>
      <c r="I24" s="57">
        <f t="shared" si="1"/>
        <v>82.5</v>
      </c>
      <c r="J24" s="51" t="str">
        <f t="shared" si="0"/>
        <v>TỐT</v>
      </c>
      <c r="K24" s="152"/>
      <c r="L24" s="9"/>
      <c r="M24" s="15"/>
      <c r="N24" s="15"/>
      <c r="O24" s="11"/>
      <c r="P24" s="15"/>
      <c r="Q24" s="12"/>
      <c r="R24" s="13"/>
      <c r="S24" s="10"/>
    </row>
    <row r="25" spans="1:19" ht="27.75" customHeight="1">
      <c r="A25" s="30">
        <v>15</v>
      </c>
      <c r="B25" s="81">
        <v>172216556</v>
      </c>
      <c r="C25" s="53" t="s">
        <v>1883</v>
      </c>
      <c r="D25" s="82" t="s">
        <v>1758</v>
      </c>
      <c r="E25" s="55" t="s">
        <v>1817</v>
      </c>
      <c r="F25" s="93" t="s">
        <v>1565</v>
      </c>
      <c r="G25" s="57">
        <v>80</v>
      </c>
      <c r="H25" s="57">
        <v>80</v>
      </c>
      <c r="I25" s="57">
        <f t="shared" si="1"/>
        <v>80</v>
      </c>
      <c r="J25" s="51" t="str">
        <f t="shared" si="0"/>
        <v>TỐT</v>
      </c>
      <c r="K25" s="152"/>
      <c r="L25" s="9"/>
      <c r="M25" s="15"/>
      <c r="N25" s="15"/>
      <c r="O25" s="11"/>
      <c r="P25" s="15"/>
      <c r="Q25" s="12"/>
      <c r="R25" s="13"/>
      <c r="S25" s="10"/>
    </row>
    <row r="26" spans="1:19" ht="27.75" customHeight="1">
      <c r="A26" s="30">
        <v>16</v>
      </c>
      <c r="B26" s="81">
        <v>172216557</v>
      </c>
      <c r="C26" s="53" t="s">
        <v>1624</v>
      </c>
      <c r="D26" s="82" t="s">
        <v>1530</v>
      </c>
      <c r="E26" s="55" t="s">
        <v>1759</v>
      </c>
      <c r="F26" s="93" t="s">
        <v>1565</v>
      </c>
      <c r="G26" s="57">
        <v>82</v>
      </c>
      <c r="H26" s="57">
        <v>85</v>
      </c>
      <c r="I26" s="57">
        <f t="shared" si="1"/>
        <v>83.5</v>
      </c>
      <c r="J26" s="51" t="str">
        <f t="shared" si="0"/>
        <v>TỐT</v>
      </c>
      <c r="K26" s="152"/>
      <c r="L26" s="9"/>
      <c r="M26" s="15"/>
      <c r="N26" s="15"/>
      <c r="O26" s="11"/>
      <c r="P26" s="15"/>
      <c r="Q26" s="12"/>
      <c r="R26" s="13"/>
      <c r="S26" s="10"/>
    </row>
    <row r="27" spans="1:19" ht="27.75" customHeight="1">
      <c r="A27" s="30">
        <v>17</v>
      </c>
      <c r="B27" s="81">
        <v>172216558</v>
      </c>
      <c r="C27" s="53" t="s">
        <v>1808</v>
      </c>
      <c r="D27" s="82" t="s">
        <v>1698</v>
      </c>
      <c r="E27" s="55">
        <v>34065</v>
      </c>
      <c r="F27" s="93" t="s">
        <v>1565</v>
      </c>
      <c r="G27" s="57">
        <v>80</v>
      </c>
      <c r="H27" s="57">
        <v>80</v>
      </c>
      <c r="I27" s="57">
        <f t="shared" si="1"/>
        <v>80</v>
      </c>
      <c r="J27" s="51" t="str">
        <f t="shared" si="0"/>
        <v>TỐT</v>
      </c>
      <c r="K27" s="152"/>
      <c r="L27" s="9"/>
      <c r="M27" s="15"/>
      <c r="N27" s="15"/>
      <c r="O27" s="11"/>
      <c r="P27" s="15"/>
      <c r="Q27" s="12"/>
      <c r="R27" s="13"/>
      <c r="S27" s="10"/>
    </row>
    <row r="28" spans="1:19" ht="27.75" customHeight="1">
      <c r="A28" s="30">
        <v>18</v>
      </c>
      <c r="B28" s="81">
        <v>172216559</v>
      </c>
      <c r="C28" s="53" t="s">
        <v>1881</v>
      </c>
      <c r="D28" s="82" t="s">
        <v>1698</v>
      </c>
      <c r="E28" s="55" t="s">
        <v>1866</v>
      </c>
      <c r="F28" s="93" t="s">
        <v>1565</v>
      </c>
      <c r="G28" s="57">
        <v>85</v>
      </c>
      <c r="H28" s="57">
        <v>85</v>
      </c>
      <c r="I28" s="57">
        <f t="shared" si="1"/>
        <v>85</v>
      </c>
      <c r="J28" s="51" t="str">
        <f t="shared" si="0"/>
        <v>TỐT</v>
      </c>
      <c r="K28" s="152"/>
      <c r="L28" s="9"/>
      <c r="M28" s="10"/>
      <c r="N28" s="10"/>
      <c r="O28" s="11"/>
      <c r="P28" s="10"/>
      <c r="Q28" s="12"/>
      <c r="R28" s="13"/>
      <c r="S28" s="10"/>
    </row>
    <row r="29" spans="1:19" ht="27.75" customHeight="1">
      <c r="A29" s="30">
        <v>19</v>
      </c>
      <c r="B29" s="81">
        <v>172216560</v>
      </c>
      <c r="C29" s="53" t="s">
        <v>1884</v>
      </c>
      <c r="D29" s="82" t="s">
        <v>1637</v>
      </c>
      <c r="E29" s="55" t="s">
        <v>1885</v>
      </c>
      <c r="F29" s="93" t="s">
        <v>1565</v>
      </c>
      <c r="G29" s="57">
        <v>80</v>
      </c>
      <c r="H29" s="57">
        <v>85</v>
      </c>
      <c r="I29" s="57">
        <f t="shared" si="1"/>
        <v>82.5</v>
      </c>
      <c r="J29" s="51" t="str">
        <f t="shared" si="0"/>
        <v>TỐT</v>
      </c>
      <c r="K29" s="152"/>
      <c r="L29" s="9"/>
      <c r="M29" s="10"/>
      <c r="N29" s="10"/>
      <c r="O29" s="11"/>
      <c r="P29" s="10"/>
      <c r="Q29" s="12"/>
      <c r="R29" s="13"/>
      <c r="S29" s="10"/>
    </row>
    <row r="30" spans="1:19" ht="27.75" customHeight="1">
      <c r="A30" s="30">
        <v>20</v>
      </c>
      <c r="B30" s="81">
        <v>172216561</v>
      </c>
      <c r="C30" s="53" t="s">
        <v>1886</v>
      </c>
      <c r="D30" s="82" t="s">
        <v>1637</v>
      </c>
      <c r="E30" s="55" t="s">
        <v>1887</v>
      </c>
      <c r="F30" s="93" t="s">
        <v>1565</v>
      </c>
      <c r="G30" s="57">
        <v>98</v>
      </c>
      <c r="H30" s="57">
        <v>100</v>
      </c>
      <c r="I30" s="57">
        <f t="shared" si="1"/>
        <v>99</v>
      </c>
      <c r="J30" s="51" t="str">
        <f t="shared" si="0"/>
        <v>X SẮC</v>
      </c>
      <c r="K30" s="152"/>
      <c r="L30" s="9"/>
      <c r="M30" s="10"/>
      <c r="N30" s="10"/>
      <c r="O30" s="11"/>
      <c r="P30" s="10"/>
      <c r="Q30" s="12"/>
      <c r="R30" s="13"/>
      <c r="S30" s="10"/>
    </row>
    <row r="31" spans="1:19" ht="27.75" customHeight="1">
      <c r="A31" s="30">
        <v>21</v>
      </c>
      <c r="B31" s="81">
        <v>172216562</v>
      </c>
      <c r="C31" s="53" t="s">
        <v>1888</v>
      </c>
      <c r="D31" s="82" t="s">
        <v>1525</v>
      </c>
      <c r="E31" s="55" t="s">
        <v>1889</v>
      </c>
      <c r="F31" s="93" t="s">
        <v>1565</v>
      </c>
      <c r="G31" s="57">
        <v>80</v>
      </c>
      <c r="H31" s="57">
        <v>85</v>
      </c>
      <c r="I31" s="57">
        <f t="shared" si="1"/>
        <v>82.5</v>
      </c>
      <c r="J31" s="51" t="str">
        <f t="shared" si="0"/>
        <v>TỐT</v>
      </c>
      <c r="K31" s="152"/>
      <c r="L31" s="9"/>
      <c r="M31" s="10"/>
      <c r="N31" s="10"/>
      <c r="O31" s="11"/>
      <c r="P31" s="10"/>
      <c r="Q31" s="12"/>
      <c r="R31" s="13"/>
      <c r="S31" s="10"/>
    </row>
    <row r="32" spans="1:19" ht="27.75" customHeight="1">
      <c r="A32" s="30">
        <v>22</v>
      </c>
      <c r="B32" s="81">
        <v>172216563</v>
      </c>
      <c r="C32" s="53" t="s">
        <v>1890</v>
      </c>
      <c r="D32" s="82" t="s">
        <v>1525</v>
      </c>
      <c r="E32" s="55" t="s">
        <v>1891</v>
      </c>
      <c r="F32" s="93" t="s">
        <v>1565</v>
      </c>
      <c r="G32" s="57">
        <v>85</v>
      </c>
      <c r="H32" s="57">
        <v>80</v>
      </c>
      <c r="I32" s="57">
        <f t="shared" si="1"/>
        <v>82.5</v>
      </c>
      <c r="J32" s="51" t="str">
        <f t="shared" si="0"/>
        <v>TỐT</v>
      </c>
      <c r="K32" s="152"/>
      <c r="L32" s="9"/>
      <c r="M32" s="10"/>
      <c r="N32" s="10"/>
      <c r="O32" s="11"/>
      <c r="P32" s="10"/>
      <c r="Q32" s="12"/>
      <c r="R32" s="13"/>
      <c r="S32" s="10"/>
    </row>
    <row r="33" spans="1:19" ht="27.75" customHeight="1">
      <c r="A33" s="30">
        <v>23</v>
      </c>
      <c r="B33" s="81">
        <v>172216564</v>
      </c>
      <c r="C33" s="53" t="s">
        <v>1892</v>
      </c>
      <c r="D33" s="82" t="s">
        <v>1559</v>
      </c>
      <c r="E33" s="55" t="s">
        <v>1893</v>
      </c>
      <c r="F33" s="93" t="s">
        <v>1565</v>
      </c>
      <c r="G33" s="57">
        <v>85</v>
      </c>
      <c r="H33" s="57">
        <v>85</v>
      </c>
      <c r="I33" s="57">
        <f t="shared" si="1"/>
        <v>85</v>
      </c>
      <c r="J33" s="51" t="str">
        <f t="shared" si="0"/>
        <v>TỐT</v>
      </c>
      <c r="K33" s="152"/>
      <c r="L33" s="9"/>
      <c r="M33" s="10"/>
      <c r="N33" s="10"/>
      <c r="O33" s="11"/>
      <c r="P33" s="10"/>
      <c r="Q33" s="12"/>
      <c r="R33" s="13"/>
      <c r="S33" s="10"/>
    </row>
    <row r="34" spans="1:19" ht="27.75" customHeight="1">
      <c r="A34" s="30">
        <v>24</v>
      </c>
      <c r="B34" s="81">
        <v>172216567</v>
      </c>
      <c r="C34" s="53" t="s">
        <v>1894</v>
      </c>
      <c r="D34" s="82" t="s">
        <v>1895</v>
      </c>
      <c r="E34" s="55" t="s">
        <v>1896</v>
      </c>
      <c r="F34" s="93" t="s">
        <v>1565</v>
      </c>
      <c r="G34" s="57">
        <v>82</v>
      </c>
      <c r="H34" s="57">
        <v>80</v>
      </c>
      <c r="I34" s="57">
        <f t="shared" si="1"/>
        <v>81</v>
      </c>
      <c r="J34" s="51" t="str">
        <f t="shared" si="0"/>
        <v>TỐT</v>
      </c>
      <c r="K34" s="152"/>
      <c r="L34" s="9"/>
      <c r="M34" s="15"/>
      <c r="N34" s="15"/>
      <c r="O34" s="11"/>
      <c r="P34" s="15"/>
      <c r="Q34" s="12"/>
      <c r="R34" s="13"/>
      <c r="S34" s="10"/>
    </row>
    <row r="35" spans="1:19" ht="27.75" customHeight="1">
      <c r="A35" s="33">
        <v>25</v>
      </c>
      <c r="B35" s="86">
        <v>172216568</v>
      </c>
      <c r="C35" s="60" t="s">
        <v>1897</v>
      </c>
      <c r="D35" s="87" t="s">
        <v>1547</v>
      </c>
      <c r="E35" s="62" t="s">
        <v>1898</v>
      </c>
      <c r="F35" s="97" t="s">
        <v>1565</v>
      </c>
      <c r="G35" s="64">
        <v>80</v>
      </c>
      <c r="H35" s="64">
        <v>85</v>
      </c>
      <c r="I35" s="64">
        <f t="shared" si="1"/>
        <v>82.5</v>
      </c>
      <c r="J35" s="58" t="str">
        <f t="shared" si="0"/>
        <v>TỐT</v>
      </c>
      <c r="K35" s="154"/>
      <c r="L35" s="9"/>
      <c r="M35" s="15"/>
      <c r="N35" s="15"/>
      <c r="O35" s="11"/>
      <c r="P35" s="15"/>
      <c r="Q35" s="17"/>
      <c r="R35" s="13"/>
      <c r="S35" s="10"/>
    </row>
    <row r="36" spans="1:16" ht="11.25" customHeight="1">
      <c r="A36" s="36"/>
      <c r="B36" s="37"/>
      <c r="C36" s="37"/>
      <c r="D36" s="37"/>
      <c r="E36" s="37"/>
      <c r="F36" s="37"/>
      <c r="G36" s="37"/>
      <c r="H36" s="37"/>
      <c r="I36" s="37"/>
      <c r="J36" s="38"/>
      <c r="K36" s="38"/>
      <c r="L36" s="38"/>
      <c r="M36" s="38"/>
      <c r="N36" s="38"/>
      <c r="O36" s="38">
        <v>1</v>
      </c>
      <c r="P36" s="2"/>
    </row>
    <row r="37" spans="1:27" ht="16.5">
      <c r="A37" s="36"/>
      <c r="B37" s="36"/>
      <c r="C37" s="38"/>
      <c r="D37" s="38"/>
      <c r="E37" s="38"/>
      <c r="F37" s="38"/>
      <c r="H37" s="329" t="s">
        <v>2448</v>
      </c>
      <c r="I37" s="330"/>
      <c r="J37" s="331"/>
      <c r="K37" s="255"/>
      <c r="O37" s="72"/>
      <c r="Q37" s="18"/>
      <c r="R37" s="18"/>
      <c r="S37" s="18"/>
      <c r="T37" s="18"/>
      <c r="U37" s="27"/>
      <c r="V37" s="27"/>
      <c r="W37" s="27"/>
      <c r="X37" s="27"/>
      <c r="Y37" s="27"/>
      <c r="Z37" s="27"/>
      <c r="AA37" s="27"/>
    </row>
    <row r="38" spans="1:25" ht="16.5">
      <c r="A38" s="36"/>
      <c r="B38" s="36"/>
      <c r="C38" s="38"/>
      <c r="D38" s="38"/>
      <c r="E38" s="38"/>
      <c r="F38" s="38"/>
      <c r="H38" s="35" t="s">
        <v>738</v>
      </c>
      <c r="I38" s="75" t="s">
        <v>739</v>
      </c>
      <c r="J38" s="75" t="s">
        <v>1500</v>
      </c>
      <c r="M38" s="36"/>
      <c r="O38" s="18"/>
      <c r="P38" s="18"/>
      <c r="Q38" s="18"/>
      <c r="R38" s="18"/>
      <c r="S38" s="27"/>
      <c r="T38" s="27"/>
      <c r="U38" s="27"/>
      <c r="V38" s="27"/>
      <c r="W38" s="27"/>
      <c r="X38" s="27"/>
      <c r="Y38" s="27"/>
    </row>
    <row r="39" spans="1:25" ht="21" customHeight="1">
      <c r="A39" s="36"/>
      <c r="B39" s="70" t="s">
        <v>751</v>
      </c>
      <c r="C39" s="38"/>
      <c r="D39" s="38"/>
      <c r="E39" s="38"/>
      <c r="F39" s="38"/>
      <c r="H39" s="77" t="s">
        <v>172</v>
      </c>
      <c r="I39" s="75">
        <f aca="true" t="shared" si="2" ref="I39:I45">COUNTIF($J$11:$J$35,H39)</f>
        <v>4</v>
      </c>
      <c r="J39" s="74">
        <f aca="true" t="shared" si="3" ref="J39:J46">I39/$I$46</f>
        <v>0.16</v>
      </c>
      <c r="M39" s="71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>
      <c r="A40" s="36"/>
      <c r="B40" s="36"/>
      <c r="C40" s="38"/>
      <c r="D40" s="38"/>
      <c r="E40" s="38"/>
      <c r="F40" s="38"/>
      <c r="H40" s="77" t="s">
        <v>173</v>
      </c>
      <c r="I40" s="75">
        <f t="shared" si="2"/>
        <v>21</v>
      </c>
      <c r="J40" s="74">
        <f t="shared" si="3"/>
        <v>0.84</v>
      </c>
      <c r="M40" s="71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>
      <c r="A41" s="36"/>
      <c r="B41" s="36"/>
      <c r="C41" s="38"/>
      <c r="D41" s="38"/>
      <c r="E41" s="38"/>
      <c r="F41" s="38"/>
      <c r="H41" s="77" t="s">
        <v>740</v>
      </c>
      <c r="I41" s="75">
        <f t="shared" si="2"/>
        <v>0</v>
      </c>
      <c r="J41" s="74">
        <f t="shared" si="3"/>
        <v>0</v>
      </c>
      <c r="M41" s="7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>
      <c r="A42" s="36"/>
      <c r="B42" s="36"/>
      <c r="C42" s="38"/>
      <c r="D42" s="38"/>
      <c r="E42" s="38"/>
      <c r="F42" s="38"/>
      <c r="H42" s="77" t="s">
        <v>741</v>
      </c>
      <c r="I42" s="75">
        <f t="shared" si="2"/>
        <v>0</v>
      </c>
      <c r="J42" s="74">
        <f t="shared" si="3"/>
        <v>0</v>
      </c>
      <c r="M42" s="7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>
      <c r="A43" s="36"/>
      <c r="B43" s="36"/>
      <c r="C43" s="38"/>
      <c r="D43" s="38"/>
      <c r="E43" s="38"/>
      <c r="F43" s="38"/>
      <c r="H43" s="77" t="s">
        <v>742</v>
      </c>
      <c r="I43" s="75">
        <f t="shared" si="2"/>
        <v>0</v>
      </c>
      <c r="J43" s="74">
        <f t="shared" si="3"/>
        <v>0</v>
      </c>
      <c r="M43" s="7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>
      <c r="A44" s="36"/>
      <c r="B44" s="36"/>
      <c r="C44" s="38"/>
      <c r="D44" s="38"/>
      <c r="E44" s="38"/>
      <c r="F44" s="38"/>
      <c r="H44" s="77" t="s">
        <v>1939</v>
      </c>
      <c r="I44" s="75">
        <f t="shared" si="2"/>
        <v>0</v>
      </c>
      <c r="J44" s="74">
        <f t="shared" si="3"/>
        <v>0</v>
      </c>
      <c r="M44" s="7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21" customHeight="1">
      <c r="A45" s="36"/>
      <c r="B45" s="70" t="s">
        <v>745</v>
      </c>
      <c r="C45" s="38"/>
      <c r="D45" s="38"/>
      <c r="E45" s="38"/>
      <c r="F45" s="38"/>
      <c r="H45" s="77" t="s">
        <v>743</v>
      </c>
      <c r="I45" s="75">
        <f t="shared" si="2"/>
        <v>0</v>
      </c>
      <c r="J45" s="74">
        <f t="shared" si="3"/>
        <v>0</v>
      </c>
      <c r="M45" s="7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>
      <c r="A46" s="36"/>
      <c r="B46" s="36"/>
      <c r="C46" s="38"/>
      <c r="D46" s="38"/>
      <c r="E46" s="38"/>
      <c r="F46" s="38"/>
      <c r="H46" s="77" t="s">
        <v>744</v>
      </c>
      <c r="I46" s="75">
        <f>SUM(I39:I45)</f>
        <v>25</v>
      </c>
      <c r="J46" s="74">
        <f t="shared" si="3"/>
        <v>1</v>
      </c>
      <c r="M46" s="7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7" s="3" customFormat="1" ht="16.5">
      <c r="B47" s="1"/>
      <c r="F47" s="40"/>
      <c r="G47" s="40"/>
      <c r="H47" s="40"/>
      <c r="I47" s="40"/>
      <c r="J47" s="40"/>
      <c r="K47" s="40"/>
      <c r="L47" s="40"/>
      <c r="M47" s="40"/>
      <c r="N47" s="40"/>
      <c r="O47" s="40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6:13" s="65" customFormat="1" ht="21" customHeight="1">
      <c r="F48" s="326" t="str">
        <f ca="1">"Đà Nẵng, ngày"&amp;" "&amp;DAY(TODAY())&amp;" "&amp;"tháng"&amp;" "&amp;MONTH(TODAY())&amp;" "&amp;"năm"&amp;" "&amp;YEAR(TODAY())</f>
        <v>Đà Nẵng, ngày 21 tháng 8 năm 2015</v>
      </c>
      <c r="G48" s="326"/>
      <c r="H48" s="326"/>
      <c r="I48" s="326"/>
      <c r="J48" s="326"/>
      <c r="K48" s="326"/>
      <c r="L48" s="106"/>
      <c r="M48" s="106"/>
    </row>
    <row r="49" spans="1:12" s="68" customFormat="1" ht="21" customHeight="1">
      <c r="A49" s="66" t="s">
        <v>2438</v>
      </c>
      <c r="B49" s="66"/>
      <c r="C49" s="66"/>
      <c r="D49" s="66"/>
      <c r="E49" s="66"/>
      <c r="F49" s="66"/>
      <c r="G49" s="66"/>
      <c r="H49" s="66"/>
      <c r="I49" s="66"/>
      <c r="J49" s="67"/>
      <c r="K49" s="67"/>
      <c r="L49" s="67"/>
    </row>
    <row r="52" spans="1:12" ht="16.5">
      <c r="A52" s="69"/>
      <c r="B52" s="69"/>
      <c r="C52" s="69"/>
      <c r="K52" s="39"/>
      <c r="L52" s="39"/>
    </row>
    <row r="54" ht="16.5">
      <c r="A54" s="3" t="s">
        <v>1982</v>
      </c>
    </row>
  </sheetData>
  <sheetProtection/>
  <mergeCells count="17">
    <mergeCell ref="F48:K48"/>
    <mergeCell ref="A2:D2"/>
    <mergeCell ref="A3:D3"/>
    <mergeCell ref="E2:K2"/>
    <mergeCell ref="E3:K3"/>
    <mergeCell ref="L3:N3"/>
    <mergeCell ref="H37:J37"/>
    <mergeCell ref="A5:K5"/>
    <mergeCell ref="A6:K6"/>
    <mergeCell ref="L6:N6"/>
    <mergeCell ref="A7:K7"/>
    <mergeCell ref="L7:N7"/>
    <mergeCell ref="A8:K8"/>
    <mergeCell ref="L8:N8"/>
    <mergeCell ref="C10:D10"/>
    <mergeCell ref="A9:K9"/>
    <mergeCell ref="L9:N9"/>
  </mergeCells>
  <conditionalFormatting sqref="G11:I35">
    <cfRule type="cellIs" priority="5" dxfId="0" operator="equal" stopIfTrue="1">
      <formula>0</formula>
    </cfRule>
  </conditionalFormatting>
  <printOptions/>
  <pageMargins left="0.47" right="0.15748031496062992" top="0.2755905511811024" bottom="0.2362204724409449" header="0.31496062992125984" footer="0.2362204724409449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49">
      <selection activeCell="L55" sqref="L55"/>
    </sheetView>
  </sheetViews>
  <sheetFormatPr defaultColWidth="9.140625" defaultRowHeight="12.75"/>
  <cols>
    <col min="1" max="1" width="4.28125" style="1" customWidth="1"/>
    <col min="2" max="2" width="9.7109375" style="1" customWidth="1"/>
    <col min="3" max="3" width="16.421875" style="1" customWidth="1"/>
    <col min="4" max="4" width="8.7109375" style="1" customWidth="1"/>
    <col min="5" max="5" width="9.7109375" style="1" customWidth="1"/>
    <col min="6" max="6" width="12.28125" style="1" customWidth="1"/>
    <col min="7" max="9" width="6.8515625" style="1" customWidth="1"/>
    <col min="10" max="10" width="6.8515625" style="241" customWidth="1"/>
    <col min="11" max="11" width="6.8515625" style="1" customWidth="1"/>
    <col min="12" max="12" width="40.57421875" style="1" customWidth="1"/>
    <col min="13" max="16384" width="9.140625" style="1" customWidth="1"/>
  </cols>
  <sheetData>
    <row r="1" spans="7:12" ht="15" customHeight="1">
      <c r="G1" s="105"/>
      <c r="H1" s="105"/>
      <c r="I1" s="105"/>
      <c r="J1" s="244"/>
      <c r="K1" s="105"/>
      <c r="L1" s="105"/>
    </row>
    <row r="2" spans="1:12" ht="19.5" customHeight="1">
      <c r="A2" s="322" t="s">
        <v>732</v>
      </c>
      <c r="B2" s="322"/>
      <c r="C2" s="322"/>
      <c r="D2" s="322"/>
      <c r="E2" s="321" t="s">
        <v>733</v>
      </c>
      <c r="F2" s="321"/>
      <c r="G2" s="321"/>
      <c r="H2" s="321"/>
      <c r="I2" s="321"/>
      <c r="J2" s="321"/>
      <c r="K2" s="321"/>
      <c r="L2" s="39"/>
    </row>
    <row r="3" spans="1:12" ht="16.5">
      <c r="A3" s="321" t="s">
        <v>734</v>
      </c>
      <c r="B3" s="321"/>
      <c r="C3" s="321"/>
      <c r="D3" s="321"/>
      <c r="E3" s="321" t="s">
        <v>731</v>
      </c>
      <c r="F3" s="321"/>
      <c r="G3" s="321"/>
      <c r="H3" s="321"/>
      <c r="I3" s="321"/>
      <c r="J3" s="321"/>
      <c r="K3" s="321"/>
      <c r="L3" s="240"/>
    </row>
    <row r="4" spans="7:12" ht="16.5">
      <c r="G4" s="105"/>
      <c r="H4" s="105"/>
      <c r="I4" s="105"/>
      <c r="J4" s="244"/>
      <c r="K4" s="105"/>
      <c r="L4" s="105"/>
    </row>
    <row r="5" spans="1:12" ht="16.5">
      <c r="A5" s="321" t="s">
        <v>750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9"/>
    </row>
    <row r="6" spans="1:12" ht="16.5">
      <c r="A6" s="321" t="s">
        <v>2358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240"/>
    </row>
    <row r="7" spans="1:12" ht="16.5">
      <c r="A7" s="321" t="s">
        <v>1959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240"/>
    </row>
    <row r="8" spans="1:12" ht="17.25" customHeight="1">
      <c r="A8" s="321" t="s">
        <v>1933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240"/>
    </row>
    <row r="9" spans="1:12" s="2" customFormat="1" ht="17.25" customHeight="1">
      <c r="A9" s="321" t="s">
        <v>749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240"/>
    </row>
    <row r="10" spans="1:11" s="3" customFormat="1" ht="48" customHeight="1">
      <c r="A10" s="102" t="s">
        <v>729</v>
      </c>
      <c r="B10" s="102" t="s">
        <v>736</v>
      </c>
      <c r="C10" s="320" t="s">
        <v>735</v>
      </c>
      <c r="D10" s="320"/>
      <c r="E10" s="103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2449</v>
      </c>
      <c r="K10" s="103" t="s">
        <v>737</v>
      </c>
    </row>
    <row r="11" spans="1:12" ht="18.75" customHeight="1">
      <c r="A11" s="28">
        <v>1</v>
      </c>
      <c r="B11" s="78">
        <v>172236463</v>
      </c>
      <c r="C11" s="44" t="s">
        <v>1766</v>
      </c>
      <c r="D11" s="79" t="s">
        <v>1525</v>
      </c>
      <c r="E11" s="46" t="s">
        <v>1743</v>
      </c>
      <c r="F11" s="99" t="s">
        <v>2696</v>
      </c>
      <c r="G11" s="48">
        <v>85</v>
      </c>
      <c r="H11" s="48">
        <v>85</v>
      </c>
      <c r="I11" s="48">
        <f>(G11+H11)/2</f>
        <v>85</v>
      </c>
      <c r="J11" s="42" t="str">
        <f aca="true" t="shared" si="0" ref="J11:J56">IF(I11&gt;=90,"X SẮC",IF(I11&gt;=80,"TỐT",IF(I11&gt;=70,"KHÁ",IF(I11&gt;=60,"TB KHÁ",IF(I11&gt;=50,"T. BÌNH",IF(I11&gt;=30,"YẾU","KÉM"))))))</f>
        <v>TỐT</v>
      </c>
      <c r="K11" s="346"/>
      <c r="L11" s="22"/>
    </row>
    <row r="12" spans="1:12" ht="18.75" customHeight="1">
      <c r="A12" s="30">
        <v>2</v>
      </c>
      <c r="B12" s="81">
        <v>172236464</v>
      </c>
      <c r="C12" s="53" t="s">
        <v>1768</v>
      </c>
      <c r="D12" s="82" t="s">
        <v>1769</v>
      </c>
      <c r="E12" s="55" t="s">
        <v>1770</v>
      </c>
      <c r="F12" s="93" t="s">
        <v>2696</v>
      </c>
      <c r="G12" s="57">
        <v>85</v>
      </c>
      <c r="H12" s="57">
        <v>85</v>
      </c>
      <c r="I12" s="57">
        <f aca="true" t="shared" si="1" ref="I12:I56">(G12+H12)/2</f>
        <v>85</v>
      </c>
      <c r="J12" s="51" t="str">
        <f t="shared" si="0"/>
        <v>TỐT</v>
      </c>
      <c r="K12" s="347"/>
      <c r="L12" s="24"/>
    </row>
    <row r="13" spans="1:12" ht="18.75" customHeight="1">
      <c r="A13" s="30">
        <v>3</v>
      </c>
      <c r="B13" s="81">
        <v>172236465</v>
      </c>
      <c r="C13" s="53" t="s">
        <v>1715</v>
      </c>
      <c r="D13" s="82" t="s">
        <v>1649</v>
      </c>
      <c r="E13" s="55" t="s">
        <v>1736</v>
      </c>
      <c r="F13" s="93" t="s">
        <v>2696</v>
      </c>
      <c r="G13" s="57">
        <v>88</v>
      </c>
      <c r="H13" s="57">
        <v>85</v>
      </c>
      <c r="I13" s="57">
        <f t="shared" si="1"/>
        <v>86.5</v>
      </c>
      <c r="J13" s="51" t="str">
        <f t="shared" si="0"/>
        <v>TỐT</v>
      </c>
      <c r="K13" s="347"/>
      <c r="L13" s="24"/>
    </row>
    <row r="14" spans="1:12" ht="18.75" customHeight="1">
      <c r="A14" s="30">
        <v>4</v>
      </c>
      <c r="B14" s="81">
        <v>172236468</v>
      </c>
      <c r="C14" s="53" t="s">
        <v>1773</v>
      </c>
      <c r="D14" s="82" t="s">
        <v>1543</v>
      </c>
      <c r="E14" s="55" t="s">
        <v>1736</v>
      </c>
      <c r="F14" s="93" t="s">
        <v>2696</v>
      </c>
      <c r="G14" s="57">
        <v>0</v>
      </c>
      <c r="H14" s="57">
        <v>0</v>
      </c>
      <c r="I14" s="57">
        <f t="shared" si="1"/>
        <v>0</v>
      </c>
      <c r="J14" s="51" t="str">
        <f t="shared" si="0"/>
        <v>KÉM</v>
      </c>
      <c r="K14" s="347" t="s">
        <v>2365</v>
      </c>
      <c r="L14" s="24"/>
    </row>
    <row r="15" spans="1:13" ht="18.75" customHeight="1">
      <c r="A15" s="30">
        <v>5</v>
      </c>
      <c r="B15" s="81">
        <v>172236470</v>
      </c>
      <c r="C15" s="53" t="s">
        <v>1774</v>
      </c>
      <c r="D15" s="82" t="s">
        <v>1583</v>
      </c>
      <c r="E15" s="55" t="s">
        <v>1695</v>
      </c>
      <c r="F15" s="93" t="s">
        <v>2696</v>
      </c>
      <c r="G15" s="57">
        <v>75</v>
      </c>
      <c r="H15" s="57">
        <v>75</v>
      </c>
      <c r="I15" s="57">
        <f t="shared" si="1"/>
        <v>75</v>
      </c>
      <c r="J15" s="51" t="str">
        <f t="shared" si="0"/>
        <v>KHÁ</v>
      </c>
      <c r="K15" s="347"/>
      <c r="L15" s="24"/>
      <c r="M15" s="284"/>
    </row>
    <row r="16" spans="1:12" ht="18.75" customHeight="1">
      <c r="A16" s="30">
        <v>6</v>
      </c>
      <c r="B16" s="81">
        <v>172236471</v>
      </c>
      <c r="C16" s="53" t="s">
        <v>1775</v>
      </c>
      <c r="D16" s="82" t="s">
        <v>1628</v>
      </c>
      <c r="E16" s="55" t="s">
        <v>1776</v>
      </c>
      <c r="F16" s="93" t="s">
        <v>2696</v>
      </c>
      <c r="G16" s="57">
        <v>75</v>
      </c>
      <c r="H16" s="57">
        <v>75</v>
      </c>
      <c r="I16" s="57">
        <f t="shared" si="1"/>
        <v>75</v>
      </c>
      <c r="J16" s="51" t="str">
        <f t="shared" si="0"/>
        <v>KHÁ</v>
      </c>
      <c r="K16" s="347"/>
      <c r="L16" s="24"/>
    </row>
    <row r="17" spans="1:12" ht="18.75" customHeight="1">
      <c r="A17" s="30">
        <v>7</v>
      </c>
      <c r="B17" s="81">
        <v>172236472</v>
      </c>
      <c r="C17" s="53" t="s">
        <v>1777</v>
      </c>
      <c r="D17" s="82" t="s">
        <v>1604</v>
      </c>
      <c r="E17" s="55" t="s">
        <v>1778</v>
      </c>
      <c r="F17" s="93" t="s">
        <v>2696</v>
      </c>
      <c r="G17" s="57">
        <v>75</v>
      </c>
      <c r="H17" s="57">
        <v>85</v>
      </c>
      <c r="I17" s="57">
        <f t="shared" si="1"/>
        <v>80</v>
      </c>
      <c r="J17" s="51" t="str">
        <f t="shared" si="0"/>
        <v>TỐT</v>
      </c>
      <c r="K17" s="347"/>
      <c r="L17" s="24"/>
    </row>
    <row r="18" spans="1:12" ht="18.75" customHeight="1">
      <c r="A18" s="30">
        <v>8</v>
      </c>
      <c r="B18" s="81">
        <v>172236473</v>
      </c>
      <c r="C18" s="53" t="s">
        <v>1528</v>
      </c>
      <c r="D18" s="82" t="s">
        <v>1779</v>
      </c>
      <c r="E18" s="55" t="s">
        <v>1780</v>
      </c>
      <c r="F18" s="93" t="s">
        <v>2696</v>
      </c>
      <c r="G18" s="57">
        <v>75</v>
      </c>
      <c r="H18" s="57">
        <v>75</v>
      </c>
      <c r="I18" s="57">
        <f t="shared" si="1"/>
        <v>75</v>
      </c>
      <c r="J18" s="51" t="str">
        <f t="shared" si="0"/>
        <v>KHÁ</v>
      </c>
      <c r="K18" s="347"/>
      <c r="L18" s="24"/>
    </row>
    <row r="19" spans="1:12" ht="18.75" customHeight="1">
      <c r="A19" s="30">
        <v>9</v>
      </c>
      <c r="B19" s="81">
        <v>172236474</v>
      </c>
      <c r="C19" s="53" t="s">
        <v>1781</v>
      </c>
      <c r="D19" s="82" t="s">
        <v>1598</v>
      </c>
      <c r="E19" s="55" t="s">
        <v>1782</v>
      </c>
      <c r="F19" s="93" t="s">
        <v>2696</v>
      </c>
      <c r="G19" s="57">
        <v>95</v>
      </c>
      <c r="H19" s="57">
        <v>95</v>
      </c>
      <c r="I19" s="57">
        <f t="shared" si="1"/>
        <v>95</v>
      </c>
      <c r="J19" s="51" t="str">
        <f t="shared" si="0"/>
        <v>X SẮC</v>
      </c>
      <c r="K19" s="347"/>
      <c r="L19" s="24"/>
    </row>
    <row r="20" spans="1:12" ht="18.75" customHeight="1">
      <c r="A20" s="30">
        <v>10</v>
      </c>
      <c r="B20" s="81">
        <v>172236476</v>
      </c>
      <c r="C20" s="53" t="s">
        <v>1784</v>
      </c>
      <c r="D20" s="82" t="s">
        <v>1763</v>
      </c>
      <c r="E20" s="55" t="s">
        <v>1785</v>
      </c>
      <c r="F20" s="93" t="s">
        <v>2696</v>
      </c>
      <c r="G20" s="57">
        <v>85</v>
      </c>
      <c r="H20" s="57">
        <v>85</v>
      </c>
      <c r="I20" s="57">
        <f t="shared" si="1"/>
        <v>85</v>
      </c>
      <c r="J20" s="51" t="str">
        <f t="shared" si="0"/>
        <v>TỐT</v>
      </c>
      <c r="K20" s="347"/>
      <c r="L20" s="24"/>
    </row>
    <row r="21" spans="1:12" ht="18.75" customHeight="1">
      <c r="A21" s="30">
        <v>11</v>
      </c>
      <c r="B21" s="81">
        <v>172236478</v>
      </c>
      <c r="C21" s="53" t="s">
        <v>1788</v>
      </c>
      <c r="D21" s="82" t="s">
        <v>1789</v>
      </c>
      <c r="E21" s="55" t="s">
        <v>1790</v>
      </c>
      <c r="F21" s="93" t="s">
        <v>2696</v>
      </c>
      <c r="G21" s="57">
        <v>90</v>
      </c>
      <c r="H21" s="57">
        <v>95</v>
      </c>
      <c r="I21" s="57">
        <f t="shared" si="1"/>
        <v>92.5</v>
      </c>
      <c r="J21" s="51" t="str">
        <f t="shared" si="0"/>
        <v>X SẮC</v>
      </c>
      <c r="K21" s="347"/>
      <c r="L21" s="24"/>
    </row>
    <row r="22" spans="1:12" ht="18.75" customHeight="1">
      <c r="A22" s="30">
        <v>12</v>
      </c>
      <c r="B22" s="81">
        <v>172236480</v>
      </c>
      <c r="C22" s="53" t="s">
        <v>1791</v>
      </c>
      <c r="D22" s="82" t="s">
        <v>1550</v>
      </c>
      <c r="E22" s="55" t="s">
        <v>1792</v>
      </c>
      <c r="F22" s="93" t="s">
        <v>2696</v>
      </c>
      <c r="G22" s="57">
        <v>85</v>
      </c>
      <c r="H22" s="57">
        <v>82</v>
      </c>
      <c r="I22" s="57">
        <f t="shared" si="1"/>
        <v>83.5</v>
      </c>
      <c r="J22" s="51" t="str">
        <f t="shared" si="0"/>
        <v>TỐT</v>
      </c>
      <c r="K22" s="347"/>
      <c r="L22" s="24"/>
    </row>
    <row r="23" spans="1:12" ht="18.75" customHeight="1">
      <c r="A23" s="30">
        <v>13</v>
      </c>
      <c r="B23" s="81">
        <v>172236481</v>
      </c>
      <c r="C23" s="53" t="s">
        <v>1793</v>
      </c>
      <c r="D23" s="82" t="s">
        <v>1550</v>
      </c>
      <c r="E23" s="55" t="s">
        <v>1794</v>
      </c>
      <c r="F23" s="93" t="s">
        <v>2696</v>
      </c>
      <c r="G23" s="57">
        <v>80</v>
      </c>
      <c r="H23" s="57">
        <v>85</v>
      </c>
      <c r="I23" s="57">
        <f t="shared" si="1"/>
        <v>82.5</v>
      </c>
      <c r="J23" s="51" t="str">
        <f t="shared" si="0"/>
        <v>TỐT</v>
      </c>
      <c r="K23" s="347"/>
      <c r="L23" s="24"/>
    </row>
    <row r="24" spans="1:12" ht="18.75" customHeight="1">
      <c r="A24" s="30">
        <v>14</v>
      </c>
      <c r="B24" s="81">
        <v>172236483</v>
      </c>
      <c r="C24" s="53" t="s">
        <v>1795</v>
      </c>
      <c r="D24" s="82" t="s">
        <v>1534</v>
      </c>
      <c r="E24" s="55" t="s">
        <v>1796</v>
      </c>
      <c r="F24" s="93" t="s">
        <v>2696</v>
      </c>
      <c r="G24" s="57">
        <v>85</v>
      </c>
      <c r="H24" s="57">
        <v>85</v>
      </c>
      <c r="I24" s="57">
        <f t="shared" si="1"/>
        <v>85</v>
      </c>
      <c r="J24" s="51" t="str">
        <f t="shared" si="0"/>
        <v>TỐT</v>
      </c>
      <c r="K24" s="347"/>
      <c r="L24" s="24"/>
    </row>
    <row r="25" spans="1:12" ht="18.75" customHeight="1">
      <c r="A25" s="30">
        <v>15</v>
      </c>
      <c r="B25" s="81">
        <v>172236484</v>
      </c>
      <c r="C25" s="53" t="s">
        <v>1523</v>
      </c>
      <c r="D25" s="82" t="s">
        <v>1690</v>
      </c>
      <c r="E25" s="55" t="s">
        <v>1797</v>
      </c>
      <c r="F25" s="93" t="s">
        <v>2696</v>
      </c>
      <c r="G25" s="57">
        <v>85</v>
      </c>
      <c r="H25" s="57">
        <v>85</v>
      </c>
      <c r="I25" s="57">
        <f t="shared" si="1"/>
        <v>85</v>
      </c>
      <c r="J25" s="51" t="str">
        <f t="shared" si="0"/>
        <v>TỐT</v>
      </c>
      <c r="K25" s="347"/>
      <c r="L25" s="24"/>
    </row>
    <row r="26" spans="1:12" ht="18.75" customHeight="1">
      <c r="A26" s="30">
        <v>16</v>
      </c>
      <c r="B26" s="81">
        <v>172236486</v>
      </c>
      <c r="C26" s="53" t="s">
        <v>1798</v>
      </c>
      <c r="D26" s="82" t="s">
        <v>1524</v>
      </c>
      <c r="E26" s="55" t="s">
        <v>1713</v>
      </c>
      <c r="F26" s="93" t="s">
        <v>2696</v>
      </c>
      <c r="G26" s="57">
        <v>85</v>
      </c>
      <c r="H26" s="57">
        <v>85</v>
      </c>
      <c r="I26" s="57">
        <f t="shared" si="1"/>
        <v>85</v>
      </c>
      <c r="J26" s="51" t="str">
        <f t="shared" si="0"/>
        <v>TỐT</v>
      </c>
      <c r="K26" s="347"/>
      <c r="L26" s="24"/>
    </row>
    <row r="27" spans="1:12" ht="18.75" customHeight="1">
      <c r="A27" s="30">
        <v>17</v>
      </c>
      <c r="B27" s="81">
        <v>172236488</v>
      </c>
      <c r="C27" s="53" t="s">
        <v>1799</v>
      </c>
      <c r="D27" s="82" t="s">
        <v>1635</v>
      </c>
      <c r="E27" s="55" t="s">
        <v>1748</v>
      </c>
      <c r="F27" s="93" t="s">
        <v>2696</v>
      </c>
      <c r="G27" s="57">
        <v>72</v>
      </c>
      <c r="H27" s="57">
        <v>72</v>
      </c>
      <c r="I27" s="57">
        <f t="shared" si="1"/>
        <v>72</v>
      </c>
      <c r="J27" s="51" t="str">
        <f t="shared" si="0"/>
        <v>KHÁ</v>
      </c>
      <c r="K27" s="348"/>
      <c r="L27" s="24"/>
    </row>
    <row r="28" spans="1:12" ht="18.75" customHeight="1">
      <c r="A28" s="30">
        <v>18</v>
      </c>
      <c r="B28" s="81">
        <v>172236490</v>
      </c>
      <c r="C28" s="53" t="s">
        <v>1800</v>
      </c>
      <c r="D28" s="82" t="s">
        <v>1552</v>
      </c>
      <c r="E28" s="55" t="s">
        <v>1801</v>
      </c>
      <c r="F28" s="93" t="s">
        <v>2696</v>
      </c>
      <c r="G28" s="57">
        <v>90</v>
      </c>
      <c r="H28" s="57">
        <v>92</v>
      </c>
      <c r="I28" s="57">
        <f t="shared" si="1"/>
        <v>91</v>
      </c>
      <c r="J28" s="51" t="str">
        <f t="shared" si="0"/>
        <v>X SẮC</v>
      </c>
      <c r="K28" s="347"/>
      <c r="L28" s="24"/>
    </row>
    <row r="29" spans="1:12" ht="18.75" customHeight="1">
      <c r="A29" s="30">
        <v>19</v>
      </c>
      <c r="B29" s="81">
        <v>172236492</v>
      </c>
      <c r="C29" s="53" t="s">
        <v>1804</v>
      </c>
      <c r="D29" s="82" t="s">
        <v>1561</v>
      </c>
      <c r="E29" s="55" t="s">
        <v>1747</v>
      </c>
      <c r="F29" s="93" t="s">
        <v>2696</v>
      </c>
      <c r="G29" s="57">
        <v>75</v>
      </c>
      <c r="H29" s="57">
        <v>72</v>
      </c>
      <c r="I29" s="57">
        <f t="shared" si="1"/>
        <v>73.5</v>
      </c>
      <c r="J29" s="51" t="str">
        <f t="shared" si="0"/>
        <v>KHÁ</v>
      </c>
      <c r="K29" s="347"/>
      <c r="L29" s="24"/>
    </row>
    <row r="30" spans="1:12" ht="18.75" customHeight="1">
      <c r="A30" s="30">
        <v>20</v>
      </c>
      <c r="B30" s="81">
        <v>172236494</v>
      </c>
      <c r="C30" s="53" t="s">
        <v>1805</v>
      </c>
      <c r="D30" s="82" t="s">
        <v>1561</v>
      </c>
      <c r="E30" s="55" t="s">
        <v>1621</v>
      </c>
      <c r="F30" s="93" t="s">
        <v>2696</v>
      </c>
      <c r="G30" s="57">
        <v>75</v>
      </c>
      <c r="H30" s="57">
        <v>75</v>
      </c>
      <c r="I30" s="57">
        <f t="shared" si="1"/>
        <v>75</v>
      </c>
      <c r="J30" s="51" t="str">
        <f t="shared" si="0"/>
        <v>KHÁ</v>
      </c>
      <c r="K30" s="347"/>
      <c r="L30" s="24"/>
    </row>
    <row r="31" spans="1:12" ht="18.75" customHeight="1">
      <c r="A31" s="30">
        <v>21</v>
      </c>
      <c r="B31" s="81">
        <v>172236495</v>
      </c>
      <c r="C31" s="53" t="s">
        <v>1806</v>
      </c>
      <c r="D31" s="82" t="s">
        <v>1585</v>
      </c>
      <c r="E31" s="55" t="s">
        <v>1807</v>
      </c>
      <c r="F31" s="93" t="s">
        <v>2696</v>
      </c>
      <c r="G31" s="57">
        <v>75</v>
      </c>
      <c r="H31" s="57">
        <v>75</v>
      </c>
      <c r="I31" s="57">
        <f t="shared" si="1"/>
        <v>75</v>
      </c>
      <c r="J31" s="51" t="str">
        <f t="shared" si="0"/>
        <v>KHÁ</v>
      </c>
      <c r="K31" s="347"/>
      <c r="L31" s="24"/>
    </row>
    <row r="32" spans="1:12" ht="18.75" customHeight="1">
      <c r="A32" s="30">
        <v>22</v>
      </c>
      <c r="B32" s="81">
        <v>172236497</v>
      </c>
      <c r="C32" s="53" t="s">
        <v>1808</v>
      </c>
      <c r="D32" s="82" t="s">
        <v>1809</v>
      </c>
      <c r="E32" s="55" t="s">
        <v>1532</v>
      </c>
      <c r="F32" s="93" t="s">
        <v>2696</v>
      </c>
      <c r="G32" s="57">
        <v>85</v>
      </c>
      <c r="H32" s="57">
        <v>85</v>
      </c>
      <c r="I32" s="57">
        <f t="shared" si="1"/>
        <v>85</v>
      </c>
      <c r="J32" s="51" t="str">
        <f t="shared" si="0"/>
        <v>TỐT</v>
      </c>
      <c r="K32" s="347"/>
      <c r="L32" s="24"/>
    </row>
    <row r="33" spans="1:12" ht="18.75" customHeight="1">
      <c r="A33" s="30">
        <v>23</v>
      </c>
      <c r="B33" s="81">
        <v>172236489</v>
      </c>
      <c r="C33" s="53" t="s">
        <v>1812</v>
      </c>
      <c r="D33" s="82" t="s">
        <v>1563</v>
      </c>
      <c r="E33" s="55" t="s">
        <v>1813</v>
      </c>
      <c r="F33" s="93" t="s">
        <v>2697</v>
      </c>
      <c r="G33" s="57">
        <v>82</v>
      </c>
      <c r="H33" s="57">
        <v>72</v>
      </c>
      <c r="I33" s="57">
        <f t="shared" si="1"/>
        <v>77</v>
      </c>
      <c r="J33" s="51" t="str">
        <f t="shared" si="0"/>
        <v>KHÁ</v>
      </c>
      <c r="K33" s="347"/>
      <c r="L33" s="24"/>
    </row>
    <row r="34" spans="1:12" ht="18.75" customHeight="1">
      <c r="A34" s="30">
        <v>24</v>
      </c>
      <c r="B34" s="81">
        <v>172236501</v>
      </c>
      <c r="C34" s="53" t="s">
        <v>1620</v>
      </c>
      <c r="D34" s="82" t="s">
        <v>1818</v>
      </c>
      <c r="E34" s="55" t="s">
        <v>1819</v>
      </c>
      <c r="F34" s="93" t="s">
        <v>2697</v>
      </c>
      <c r="G34" s="57">
        <v>85</v>
      </c>
      <c r="H34" s="57">
        <v>82</v>
      </c>
      <c r="I34" s="57">
        <f t="shared" si="1"/>
        <v>83.5</v>
      </c>
      <c r="J34" s="51" t="str">
        <f t="shared" si="0"/>
        <v>TỐT</v>
      </c>
      <c r="K34" s="347"/>
      <c r="L34" s="23"/>
    </row>
    <row r="35" spans="1:12" ht="18.75" customHeight="1">
      <c r="A35" s="30">
        <v>25</v>
      </c>
      <c r="B35" s="81">
        <v>172236502</v>
      </c>
      <c r="C35" s="53" t="s">
        <v>1820</v>
      </c>
      <c r="D35" s="82" t="s">
        <v>1821</v>
      </c>
      <c r="E35" s="55" t="s">
        <v>1822</v>
      </c>
      <c r="F35" s="93" t="s">
        <v>2697</v>
      </c>
      <c r="G35" s="57">
        <v>75</v>
      </c>
      <c r="H35" s="57">
        <v>0</v>
      </c>
      <c r="I35" s="57">
        <f t="shared" si="1"/>
        <v>37.5</v>
      </c>
      <c r="J35" s="51" t="str">
        <f t="shared" si="0"/>
        <v>YẾU</v>
      </c>
      <c r="K35" s="347" t="s">
        <v>2539</v>
      </c>
      <c r="L35" s="23"/>
    </row>
    <row r="36" spans="1:12" ht="18.75" customHeight="1">
      <c r="A36" s="30">
        <v>26</v>
      </c>
      <c r="B36" s="81">
        <v>172236504</v>
      </c>
      <c r="C36" s="53" t="s">
        <v>1599</v>
      </c>
      <c r="D36" s="82" t="s">
        <v>1611</v>
      </c>
      <c r="E36" s="55" t="s">
        <v>1825</v>
      </c>
      <c r="F36" s="93" t="s">
        <v>2697</v>
      </c>
      <c r="G36" s="57">
        <v>85</v>
      </c>
      <c r="H36" s="57">
        <v>85</v>
      </c>
      <c r="I36" s="57">
        <f t="shared" si="1"/>
        <v>85</v>
      </c>
      <c r="J36" s="51" t="str">
        <f t="shared" si="0"/>
        <v>TỐT</v>
      </c>
      <c r="K36" s="347"/>
      <c r="L36" s="23"/>
    </row>
    <row r="37" spans="1:12" ht="18.75" customHeight="1">
      <c r="A37" s="30">
        <v>27</v>
      </c>
      <c r="B37" s="81">
        <v>172236506</v>
      </c>
      <c r="C37" s="53" t="s">
        <v>1528</v>
      </c>
      <c r="D37" s="82" t="s">
        <v>1611</v>
      </c>
      <c r="E37" s="55" t="s">
        <v>1680</v>
      </c>
      <c r="F37" s="93" t="s">
        <v>2697</v>
      </c>
      <c r="G37" s="57">
        <v>72</v>
      </c>
      <c r="H37" s="57">
        <v>82</v>
      </c>
      <c r="I37" s="57">
        <f t="shared" si="1"/>
        <v>77</v>
      </c>
      <c r="J37" s="51" t="str">
        <f t="shared" si="0"/>
        <v>KHÁ</v>
      </c>
      <c r="K37" s="347"/>
      <c r="L37" s="23"/>
    </row>
    <row r="38" spans="1:12" ht="18.75" customHeight="1">
      <c r="A38" s="30">
        <v>28</v>
      </c>
      <c r="B38" s="81">
        <v>172236508</v>
      </c>
      <c r="C38" s="53" t="s">
        <v>1728</v>
      </c>
      <c r="D38" s="82" t="s">
        <v>1729</v>
      </c>
      <c r="E38" s="55" t="s">
        <v>1811</v>
      </c>
      <c r="F38" s="93" t="s">
        <v>2697</v>
      </c>
      <c r="G38" s="57">
        <v>75</v>
      </c>
      <c r="H38" s="57">
        <v>75</v>
      </c>
      <c r="I38" s="57">
        <f t="shared" si="1"/>
        <v>75</v>
      </c>
      <c r="J38" s="51" t="str">
        <f t="shared" si="0"/>
        <v>KHÁ</v>
      </c>
      <c r="K38" s="348"/>
      <c r="L38" s="23"/>
    </row>
    <row r="39" spans="1:12" ht="18.75" customHeight="1">
      <c r="A39" s="30">
        <v>29</v>
      </c>
      <c r="B39" s="81">
        <v>172236509</v>
      </c>
      <c r="C39" s="53" t="s">
        <v>1620</v>
      </c>
      <c r="D39" s="82" t="s">
        <v>1826</v>
      </c>
      <c r="E39" s="55" t="s">
        <v>1827</v>
      </c>
      <c r="F39" s="93" t="s">
        <v>2697</v>
      </c>
      <c r="G39" s="57">
        <v>82</v>
      </c>
      <c r="H39" s="57">
        <v>82</v>
      </c>
      <c r="I39" s="57">
        <f t="shared" si="1"/>
        <v>82</v>
      </c>
      <c r="J39" s="51" t="str">
        <f t="shared" si="0"/>
        <v>TỐT</v>
      </c>
      <c r="K39" s="347"/>
      <c r="L39" s="23"/>
    </row>
    <row r="40" spans="1:12" ht="18.75" customHeight="1">
      <c r="A40" s="30">
        <v>30</v>
      </c>
      <c r="B40" s="81">
        <v>172236510</v>
      </c>
      <c r="C40" s="53" t="s">
        <v>1697</v>
      </c>
      <c r="D40" s="82" t="s">
        <v>1828</v>
      </c>
      <c r="E40" s="55" t="s">
        <v>1829</v>
      </c>
      <c r="F40" s="93" t="s">
        <v>2697</v>
      </c>
      <c r="G40" s="57">
        <v>85</v>
      </c>
      <c r="H40" s="57">
        <v>80</v>
      </c>
      <c r="I40" s="57">
        <f t="shared" si="1"/>
        <v>82.5</v>
      </c>
      <c r="J40" s="51" t="str">
        <f t="shared" si="0"/>
        <v>TỐT</v>
      </c>
      <c r="K40" s="347"/>
      <c r="L40" s="23"/>
    </row>
    <row r="41" spans="1:12" ht="18.75" customHeight="1">
      <c r="A41" s="30">
        <v>31</v>
      </c>
      <c r="B41" s="81">
        <v>172236511</v>
      </c>
      <c r="C41" s="53" t="s">
        <v>1830</v>
      </c>
      <c r="D41" s="82" t="s">
        <v>1539</v>
      </c>
      <c r="E41" s="55" t="s">
        <v>1754</v>
      </c>
      <c r="F41" s="93" t="s">
        <v>2697</v>
      </c>
      <c r="G41" s="57">
        <v>85</v>
      </c>
      <c r="H41" s="57">
        <v>90</v>
      </c>
      <c r="I41" s="57">
        <f t="shared" si="1"/>
        <v>87.5</v>
      </c>
      <c r="J41" s="51" t="str">
        <f t="shared" si="0"/>
        <v>TỐT</v>
      </c>
      <c r="K41" s="347"/>
      <c r="L41" s="23"/>
    </row>
    <row r="42" spans="1:12" ht="18.75" customHeight="1">
      <c r="A42" s="30">
        <v>32</v>
      </c>
      <c r="B42" s="81">
        <v>172236512</v>
      </c>
      <c r="C42" s="53" t="s">
        <v>1784</v>
      </c>
      <c r="D42" s="82" t="s">
        <v>1537</v>
      </c>
      <c r="E42" s="55" t="s">
        <v>1831</v>
      </c>
      <c r="F42" s="93" t="s">
        <v>2697</v>
      </c>
      <c r="G42" s="57">
        <v>75</v>
      </c>
      <c r="H42" s="57">
        <v>75</v>
      </c>
      <c r="I42" s="57">
        <f t="shared" si="1"/>
        <v>75</v>
      </c>
      <c r="J42" s="51" t="str">
        <f t="shared" si="0"/>
        <v>KHÁ</v>
      </c>
      <c r="K42" s="347"/>
      <c r="L42" s="23"/>
    </row>
    <row r="43" spans="1:12" ht="18.75" customHeight="1">
      <c r="A43" s="30">
        <v>33</v>
      </c>
      <c r="B43" s="81">
        <v>172236514</v>
      </c>
      <c r="C43" s="53" t="s">
        <v>1760</v>
      </c>
      <c r="D43" s="82" t="s">
        <v>1540</v>
      </c>
      <c r="E43" s="55" t="s">
        <v>1832</v>
      </c>
      <c r="F43" s="93" t="s">
        <v>2697</v>
      </c>
      <c r="G43" s="57">
        <v>75</v>
      </c>
      <c r="H43" s="57">
        <v>72</v>
      </c>
      <c r="I43" s="57">
        <f t="shared" si="1"/>
        <v>73.5</v>
      </c>
      <c r="J43" s="51" t="str">
        <f t="shared" si="0"/>
        <v>KHÁ</v>
      </c>
      <c r="K43" s="348"/>
      <c r="L43" s="23"/>
    </row>
    <row r="44" spans="1:12" ht="18.75" customHeight="1">
      <c r="A44" s="30">
        <v>34</v>
      </c>
      <c r="B44" s="287">
        <v>172236518</v>
      </c>
      <c r="C44" s="288" t="s">
        <v>1631</v>
      </c>
      <c r="D44" s="289" t="s">
        <v>1531</v>
      </c>
      <c r="E44" s="290" t="s">
        <v>1654</v>
      </c>
      <c r="F44" s="93" t="s">
        <v>2697</v>
      </c>
      <c r="G44" s="51">
        <v>75</v>
      </c>
      <c r="H44" s="301">
        <v>60</v>
      </c>
      <c r="I44" s="51">
        <f t="shared" si="1"/>
        <v>67.5</v>
      </c>
      <c r="J44" s="51" t="str">
        <f t="shared" si="0"/>
        <v>TB KHÁ</v>
      </c>
      <c r="K44" s="347"/>
      <c r="L44" s="22" t="s">
        <v>2598</v>
      </c>
    </row>
    <row r="45" spans="1:12" ht="18.75" customHeight="1">
      <c r="A45" s="30">
        <v>35</v>
      </c>
      <c r="B45" s="81">
        <v>172236519</v>
      </c>
      <c r="C45" s="53" t="s">
        <v>1834</v>
      </c>
      <c r="D45" s="82" t="s">
        <v>1835</v>
      </c>
      <c r="E45" s="55" t="s">
        <v>1836</v>
      </c>
      <c r="F45" s="93" t="s">
        <v>2697</v>
      </c>
      <c r="G45" s="57">
        <v>85</v>
      </c>
      <c r="H45" s="57">
        <v>85</v>
      </c>
      <c r="I45" s="57">
        <f t="shared" si="1"/>
        <v>85</v>
      </c>
      <c r="J45" s="51" t="str">
        <f t="shared" si="0"/>
        <v>TỐT</v>
      </c>
      <c r="K45" s="347"/>
      <c r="L45" s="23"/>
    </row>
    <row r="46" spans="1:12" ht="18.75" customHeight="1">
      <c r="A46" s="30">
        <v>36</v>
      </c>
      <c r="B46" s="81">
        <v>172236520</v>
      </c>
      <c r="C46" s="53" t="s">
        <v>1837</v>
      </c>
      <c r="D46" s="82" t="s">
        <v>1521</v>
      </c>
      <c r="E46" s="55" t="s">
        <v>1622</v>
      </c>
      <c r="F46" s="93" t="s">
        <v>2697</v>
      </c>
      <c r="G46" s="57">
        <v>72</v>
      </c>
      <c r="H46" s="57">
        <v>75</v>
      </c>
      <c r="I46" s="57">
        <f t="shared" si="1"/>
        <v>73.5</v>
      </c>
      <c r="J46" s="51" t="str">
        <f t="shared" si="0"/>
        <v>KHÁ</v>
      </c>
      <c r="K46" s="347"/>
      <c r="L46" s="23"/>
    </row>
    <row r="47" spans="1:12" ht="18.75" customHeight="1">
      <c r="A47" s="30">
        <v>37</v>
      </c>
      <c r="B47" s="81">
        <v>172236521</v>
      </c>
      <c r="C47" s="53" t="s">
        <v>1838</v>
      </c>
      <c r="D47" s="82" t="s">
        <v>1549</v>
      </c>
      <c r="E47" s="55" t="s">
        <v>1678</v>
      </c>
      <c r="F47" s="93" t="s">
        <v>2697</v>
      </c>
      <c r="G47" s="57">
        <v>72</v>
      </c>
      <c r="H47" s="57">
        <v>82</v>
      </c>
      <c r="I47" s="57">
        <f t="shared" si="1"/>
        <v>77</v>
      </c>
      <c r="J47" s="51" t="str">
        <f t="shared" si="0"/>
        <v>KHÁ</v>
      </c>
      <c r="K47" s="347"/>
      <c r="L47" s="23"/>
    </row>
    <row r="48" spans="1:12" ht="18.75" customHeight="1">
      <c r="A48" s="30">
        <v>38</v>
      </c>
      <c r="B48" s="81">
        <v>172236522</v>
      </c>
      <c r="C48" s="53" t="s">
        <v>1839</v>
      </c>
      <c r="D48" s="82" t="s">
        <v>1587</v>
      </c>
      <c r="E48" s="55" t="s">
        <v>1840</v>
      </c>
      <c r="F48" s="93" t="s">
        <v>2697</v>
      </c>
      <c r="G48" s="57">
        <v>95</v>
      </c>
      <c r="H48" s="57">
        <v>92</v>
      </c>
      <c r="I48" s="57">
        <f t="shared" si="1"/>
        <v>93.5</v>
      </c>
      <c r="J48" s="51" t="str">
        <f t="shared" si="0"/>
        <v>X SẮC</v>
      </c>
      <c r="K48" s="347"/>
      <c r="L48" s="23"/>
    </row>
    <row r="49" spans="1:12" ht="18.75" customHeight="1">
      <c r="A49" s="30">
        <v>39</v>
      </c>
      <c r="B49" s="89">
        <v>172236524</v>
      </c>
      <c r="C49" s="90" t="s">
        <v>1810</v>
      </c>
      <c r="D49" s="91" t="s">
        <v>1525</v>
      </c>
      <c r="E49" s="55" t="s">
        <v>1811</v>
      </c>
      <c r="F49" s="93" t="s">
        <v>2697</v>
      </c>
      <c r="G49" s="57">
        <v>72</v>
      </c>
      <c r="H49" s="57">
        <v>72</v>
      </c>
      <c r="I49" s="57">
        <f t="shared" si="1"/>
        <v>72</v>
      </c>
      <c r="J49" s="51" t="str">
        <f t="shared" si="0"/>
        <v>KHÁ</v>
      </c>
      <c r="K49" s="348"/>
      <c r="L49" s="23"/>
    </row>
    <row r="50" spans="1:12" ht="18.75" customHeight="1">
      <c r="A50" s="30">
        <v>40</v>
      </c>
      <c r="B50" s="81">
        <v>172236525</v>
      </c>
      <c r="C50" s="53" t="s">
        <v>1842</v>
      </c>
      <c r="D50" s="82" t="s">
        <v>1525</v>
      </c>
      <c r="E50" s="55" t="s">
        <v>1841</v>
      </c>
      <c r="F50" s="93" t="s">
        <v>2697</v>
      </c>
      <c r="G50" s="57">
        <v>85</v>
      </c>
      <c r="H50" s="57">
        <v>90</v>
      </c>
      <c r="I50" s="57">
        <f t="shared" si="1"/>
        <v>87.5</v>
      </c>
      <c r="J50" s="51" t="str">
        <f t="shared" si="0"/>
        <v>TỐT</v>
      </c>
      <c r="K50" s="347"/>
      <c r="L50" s="23"/>
    </row>
    <row r="51" spans="1:12" ht="18.75" customHeight="1">
      <c r="A51" s="30">
        <v>41</v>
      </c>
      <c r="B51" s="81">
        <v>172236526</v>
      </c>
      <c r="C51" s="53" t="s">
        <v>1618</v>
      </c>
      <c r="D51" s="82" t="s">
        <v>1525</v>
      </c>
      <c r="E51" s="55" t="s">
        <v>1843</v>
      </c>
      <c r="F51" s="93" t="s">
        <v>2697</v>
      </c>
      <c r="G51" s="57">
        <v>93</v>
      </c>
      <c r="H51" s="57">
        <v>93</v>
      </c>
      <c r="I51" s="57">
        <f t="shared" si="1"/>
        <v>93</v>
      </c>
      <c r="J51" s="51" t="str">
        <f t="shared" si="0"/>
        <v>X SẮC</v>
      </c>
      <c r="K51" s="348"/>
      <c r="L51" s="23"/>
    </row>
    <row r="52" spans="1:12" ht="18.75" customHeight="1">
      <c r="A52" s="30">
        <v>42</v>
      </c>
      <c r="B52" s="81">
        <v>172236527</v>
      </c>
      <c r="C52" s="53" t="s">
        <v>1844</v>
      </c>
      <c r="D52" s="82" t="s">
        <v>1845</v>
      </c>
      <c r="E52" s="55" t="s">
        <v>1846</v>
      </c>
      <c r="F52" s="93" t="s">
        <v>2697</v>
      </c>
      <c r="G52" s="57">
        <v>82</v>
      </c>
      <c r="H52" s="57">
        <v>85</v>
      </c>
      <c r="I52" s="57">
        <f t="shared" si="1"/>
        <v>83.5</v>
      </c>
      <c r="J52" s="51" t="str">
        <f t="shared" si="0"/>
        <v>TỐT</v>
      </c>
      <c r="K52" s="347"/>
      <c r="L52" s="23"/>
    </row>
    <row r="53" spans="1:12" ht="18.75" customHeight="1">
      <c r="A53" s="30">
        <v>43</v>
      </c>
      <c r="B53" s="81">
        <v>172236528</v>
      </c>
      <c r="C53" s="53" t="s">
        <v>1847</v>
      </c>
      <c r="D53" s="82" t="s">
        <v>1626</v>
      </c>
      <c r="E53" s="55" t="s">
        <v>1848</v>
      </c>
      <c r="F53" s="93" t="s">
        <v>2697</v>
      </c>
      <c r="G53" s="57">
        <v>75</v>
      </c>
      <c r="H53" s="110">
        <v>75</v>
      </c>
      <c r="I53" s="57">
        <f t="shared" si="1"/>
        <v>75</v>
      </c>
      <c r="J53" s="51" t="str">
        <f t="shared" si="0"/>
        <v>KHÁ</v>
      </c>
      <c r="K53" s="347"/>
      <c r="L53" s="22" t="s">
        <v>2598</v>
      </c>
    </row>
    <row r="54" spans="1:12" ht="18.75" customHeight="1">
      <c r="A54" s="30">
        <v>44</v>
      </c>
      <c r="B54" s="81">
        <v>172236529</v>
      </c>
      <c r="C54" s="53" t="s">
        <v>1849</v>
      </c>
      <c r="D54" s="82" t="s">
        <v>1626</v>
      </c>
      <c r="E54" s="55" t="s">
        <v>1676</v>
      </c>
      <c r="F54" s="93" t="s">
        <v>2697</v>
      </c>
      <c r="G54" s="57">
        <v>95</v>
      </c>
      <c r="H54" s="57">
        <v>95</v>
      </c>
      <c r="I54" s="57">
        <f t="shared" si="1"/>
        <v>95</v>
      </c>
      <c r="J54" s="51" t="str">
        <f t="shared" si="0"/>
        <v>X SẮC</v>
      </c>
      <c r="K54" s="347"/>
      <c r="L54" s="23"/>
    </row>
    <row r="55" spans="1:12" ht="18.75" customHeight="1">
      <c r="A55" s="30">
        <v>45</v>
      </c>
      <c r="B55" s="81">
        <v>172236530</v>
      </c>
      <c r="C55" s="53" t="s">
        <v>1850</v>
      </c>
      <c r="D55" s="82" t="s">
        <v>1851</v>
      </c>
      <c r="E55" s="55" t="s">
        <v>1852</v>
      </c>
      <c r="F55" s="93" t="s">
        <v>2697</v>
      </c>
      <c r="G55" s="57">
        <v>75</v>
      </c>
      <c r="H55" s="57">
        <v>75</v>
      </c>
      <c r="I55" s="57">
        <f t="shared" si="1"/>
        <v>75</v>
      </c>
      <c r="J55" s="51" t="str">
        <f t="shared" si="0"/>
        <v>KHÁ</v>
      </c>
      <c r="K55" s="347"/>
      <c r="L55" s="23"/>
    </row>
    <row r="56" spans="1:12" ht="18.75" customHeight="1">
      <c r="A56" s="33">
        <v>46</v>
      </c>
      <c r="B56" s="86">
        <v>172236532</v>
      </c>
      <c r="C56" s="60" t="s">
        <v>1753</v>
      </c>
      <c r="D56" s="87" t="s">
        <v>1853</v>
      </c>
      <c r="E56" s="62" t="s">
        <v>1854</v>
      </c>
      <c r="F56" s="97" t="s">
        <v>2697</v>
      </c>
      <c r="G56" s="64">
        <v>85</v>
      </c>
      <c r="H56" s="64">
        <v>85</v>
      </c>
      <c r="I56" s="64">
        <f t="shared" si="1"/>
        <v>85</v>
      </c>
      <c r="J56" s="58" t="str">
        <f t="shared" si="0"/>
        <v>TỐT</v>
      </c>
      <c r="K56" s="349"/>
      <c r="L56" s="23"/>
    </row>
    <row r="57" spans="1:12" ht="11.25" customHeight="1">
      <c r="A57" s="36"/>
      <c r="B57" s="37"/>
      <c r="C57" s="37"/>
      <c r="D57" s="37"/>
      <c r="E57" s="37"/>
      <c r="F57" s="37"/>
      <c r="G57" s="38"/>
      <c r="H57" s="38"/>
      <c r="I57" s="38"/>
      <c r="J57" s="36"/>
      <c r="K57" s="38"/>
      <c r="L57" s="265"/>
    </row>
    <row r="58" spans="1:11" ht="16.5">
      <c r="A58" s="36"/>
      <c r="B58" s="36"/>
      <c r="C58" s="38"/>
      <c r="D58" s="38"/>
      <c r="E58" s="38"/>
      <c r="F58" s="38"/>
      <c r="H58" s="332" t="s">
        <v>2448</v>
      </c>
      <c r="I58" s="333"/>
      <c r="J58" s="333"/>
      <c r="K58" s="256"/>
    </row>
    <row r="59" spans="1:10" ht="16.5">
      <c r="A59" s="36"/>
      <c r="B59" s="36"/>
      <c r="C59" s="38"/>
      <c r="D59" s="38"/>
      <c r="E59" s="38"/>
      <c r="F59" s="38"/>
      <c r="H59" s="35" t="s">
        <v>738</v>
      </c>
      <c r="I59" s="163" t="s">
        <v>739</v>
      </c>
      <c r="J59" s="163" t="s">
        <v>1500</v>
      </c>
    </row>
    <row r="60" spans="1:10" ht="21" customHeight="1">
      <c r="A60" s="36"/>
      <c r="B60" s="70" t="s">
        <v>751</v>
      </c>
      <c r="C60" s="38"/>
      <c r="D60" s="38"/>
      <c r="E60" s="38"/>
      <c r="F60" s="38"/>
      <c r="H60" s="162" t="s">
        <v>172</v>
      </c>
      <c r="I60" s="163">
        <f>COUNTIF($J$11:$J$56,H60)</f>
        <v>6</v>
      </c>
      <c r="J60" s="164">
        <f aca="true" t="shared" si="2" ref="J60:J67">I60/$I$67</f>
        <v>0.13043478260869565</v>
      </c>
    </row>
    <row r="61" spans="1:10" ht="15.75" customHeight="1">
      <c r="A61" s="36"/>
      <c r="B61" s="36"/>
      <c r="C61" s="38"/>
      <c r="D61" s="38"/>
      <c r="E61" s="38"/>
      <c r="F61" s="38"/>
      <c r="H61" s="162" t="s">
        <v>173</v>
      </c>
      <c r="I61" s="163">
        <f aca="true" t="shared" si="3" ref="I61:I66">COUNTIF($J$11:$J$56,H61)</f>
        <v>20</v>
      </c>
      <c r="J61" s="164">
        <f t="shared" si="2"/>
        <v>0.43478260869565216</v>
      </c>
    </row>
    <row r="62" spans="1:10" ht="15.75" customHeight="1">
      <c r="A62" s="36"/>
      <c r="B62" s="36"/>
      <c r="C62" s="38"/>
      <c r="D62" s="38"/>
      <c r="E62" s="38"/>
      <c r="F62" s="38"/>
      <c r="H62" s="162" t="s">
        <v>740</v>
      </c>
      <c r="I62" s="163">
        <f t="shared" si="3"/>
        <v>17</v>
      </c>
      <c r="J62" s="164">
        <f t="shared" si="2"/>
        <v>0.3695652173913043</v>
      </c>
    </row>
    <row r="63" spans="1:10" ht="15.75" customHeight="1">
      <c r="A63" s="36"/>
      <c r="B63" s="36"/>
      <c r="C63" s="38"/>
      <c r="D63" s="38"/>
      <c r="E63" s="38"/>
      <c r="F63" s="38"/>
      <c r="H63" s="162" t="s">
        <v>741</v>
      </c>
      <c r="I63" s="163">
        <f t="shared" si="3"/>
        <v>1</v>
      </c>
      <c r="J63" s="164">
        <f t="shared" si="2"/>
        <v>0.021739130434782608</v>
      </c>
    </row>
    <row r="64" spans="1:10" ht="15.75" customHeight="1">
      <c r="A64" s="36"/>
      <c r="B64" s="36"/>
      <c r="C64" s="38"/>
      <c r="D64" s="38"/>
      <c r="E64" s="38"/>
      <c r="F64" s="38"/>
      <c r="H64" s="162" t="s">
        <v>742</v>
      </c>
      <c r="I64" s="163">
        <f t="shared" si="3"/>
        <v>0</v>
      </c>
      <c r="J64" s="164">
        <f t="shared" si="2"/>
        <v>0</v>
      </c>
    </row>
    <row r="65" spans="1:10" ht="15.75" customHeight="1">
      <c r="A65" s="36"/>
      <c r="B65" s="36"/>
      <c r="C65" s="38"/>
      <c r="D65" s="38"/>
      <c r="E65" s="38"/>
      <c r="F65" s="38"/>
      <c r="H65" s="162" t="s">
        <v>1939</v>
      </c>
      <c r="I65" s="163">
        <f t="shared" si="3"/>
        <v>1</v>
      </c>
      <c r="J65" s="164">
        <f t="shared" si="2"/>
        <v>0.021739130434782608</v>
      </c>
    </row>
    <row r="66" spans="1:10" ht="21" customHeight="1">
      <c r="A66" s="36"/>
      <c r="B66" s="70" t="s">
        <v>745</v>
      </c>
      <c r="C66" s="38"/>
      <c r="D66" s="38"/>
      <c r="E66" s="38"/>
      <c r="F66" s="38"/>
      <c r="H66" s="162" t="s">
        <v>743</v>
      </c>
      <c r="I66" s="163">
        <f t="shared" si="3"/>
        <v>1</v>
      </c>
      <c r="J66" s="164">
        <f t="shared" si="2"/>
        <v>0.021739130434782608</v>
      </c>
    </row>
    <row r="67" spans="1:10" ht="15.75" customHeight="1">
      <c r="A67" s="36"/>
      <c r="B67" s="36"/>
      <c r="C67" s="38"/>
      <c r="D67" s="38"/>
      <c r="E67" s="38"/>
      <c r="F67" s="38"/>
      <c r="H67" s="162" t="s">
        <v>744</v>
      </c>
      <c r="I67" s="163">
        <f>SUM(I60:I66)</f>
        <v>46</v>
      </c>
      <c r="J67" s="164">
        <f t="shared" si="2"/>
        <v>1</v>
      </c>
    </row>
    <row r="68" spans="2:12" s="3" customFormat="1" ht="10.5" customHeight="1">
      <c r="B68" s="1"/>
      <c r="F68" s="40"/>
      <c r="G68" s="40"/>
      <c r="H68" s="40"/>
      <c r="I68" s="40"/>
      <c r="J68" s="20"/>
      <c r="K68" s="40"/>
      <c r="L68" s="40"/>
    </row>
    <row r="69" spans="6:12" s="65" customFormat="1" ht="21" customHeight="1">
      <c r="F69" s="326" t="str">
        <f ca="1">"Đà Nẵng, ngày"&amp;" "&amp;DAY(TODAY())&amp;" "&amp;"tháng"&amp;" "&amp;MONTH(TODAY())&amp;" "&amp;"năm"&amp;" "&amp;YEAR(TODAY())</f>
        <v>Đà Nẵng, ngày 21 tháng 8 năm 2015</v>
      </c>
      <c r="G69" s="326"/>
      <c r="H69" s="326"/>
      <c r="I69" s="326"/>
      <c r="J69" s="326"/>
      <c r="K69" s="326"/>
      <c r="L69" s="106"/>
    </row>
    <row r="70" spans="1:12" s="68" customFormat="1" ht="21" customHeight="1">
      <c r="A70" s="66" t="s">
        <v>1991</v>
      </c>
      <c r="B70" s="66"/>
      <c r="C70" s="66"/>
      <c r="D70" s="66"/>
      <c r="E70" s="66"/>
      <c r="F70" s="66"/>
      <c r="G70" s="66"/>
      <c r="H70" s="66"/>
      <c r="I70" s="66"/>
      <c r="J70" s="245"/>
      <c r="K70" s="67"/>
      <c r="L70" s="67"/>
    </row>
    <row r="73" spans="1:12" ht="16.5">
      <c r="A73" s="69"/>
      <c r="B73" s="69"/>
      <c r="C73" s="69"/>
      <c r="K73" s="39"/>
      <c r="L73" s="39"/>
    </row>
    <row r="75" ht="16.5">
      <c r="A75" s="3" t="s">
        <v>1989</v>
      </c>
    </row>
  </sheetData>
  <sheetProtection/>
  <mergeCells count="12">
    <mergeCell ref="C10:D10"/>
    <mergeCell ref="A7:K7"/>
    <mergeCell ref="A8:K8"/>
    <mergeCell ref="A9:K9"/>
    <mergeCell ref="F69:K69"/>
    <mergeCell ref="H58:J58"/>
    <mergeCell ref="A2:D2"/>
    <mergeCell ref="A3:D3"/>
    <mergeCell ref="E2:K2"/>
    <mergeCell ref="E3:K3"/>
    <mergeCell ref="A5:K5"/>
    <mergeCell ref="A6:K6"/>
  </mergeCells>
  <conditionalFormatting sqref="G11:I56">
    <cfRule type="cellIs" priority="16" dxfId="0" operator="equal" stopIfTrue="1">
      <formula>0</formula>
    </cfRule>
  </conditionalFormatting>
  <printOptions/>
  <pageMargins left="0.47" right="0.15748031496062992" top="0.2755905511811024" bottom="0.2362204724409449" header="0.2362204724409449" footer="0.2362204724409449"/>
  <pageSetup horizontalDpi="600" verticalDpi="600" orientation="portrait" paperSize="9" r:id="rId4"/>
  <drawing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5:O36"/>
  <sheetViews>
    <sheetView zoomScalePageLayoutView="0" workbookViewId="0" topLeftCell="A22">
      <selection activeCell="H31" sqref="H31"/>
    </sheetView>
  </sheetViews>
  <sheetFormatPr defaultColWidth="9.140625" defaultRowHeight="12.75"/>
  <cols>
    <col min="1" max="1" width="6.140625" style="231" customWidth="1"/>
    <col min="2" max="2" width="11.8515625" style="231" customWidth="1"/>
    <col min="3" max="3" width="14.8515625" style="231" bestFit="1" customWidth="1"/>
    <col min="4" max="5" width="9.140625" style="231" customWidth="1"/>
    <col min="6" max="6" width="13.28125" style="231" bestFit="1" customWidth="1"/>
    <col min="7" max="8" width="9.140625" style="231" customWidth="1"/>
    <col min="9" max="9" width="13.28125" style="231" bestFit="1" customWidth="1"/>
    <col min="10" max="11" width="9.140625" style="231" customWidth="1"/>
    <col min="12" max="12" width="12.7109375" style="264" bestFit="1" customWidth="1"/>
    <col min="13" max="16384" width="9.140625" style="231" customWidth="1"/>
  </cols>
  <sheetData>
    <row r="1" ht="12.75"/>
    <row r="2" ht="12.75"/>
    <row r="3" ht="12.75"/>
    <row r="4" ht="12.75"/>
    <row r="5" ht="12.75">
      <c r="A5" s="231" t="s">
        <v>2537</v>
      </c>
    </row>
    <row r="6" spans="1:12" s="111" customFormat="1" ht="20.25" customHeight="1">
      <c r="A6" s="124">
        <v>1</v>
      </c>
      <c r="B6" s="216">
        <v>172416909</v>
      </c>
      <c r="C6" s="217" t="s">
        <v>1923</v>
      </c>
      <c r="D6" s="218" t="s">
        <v>1668</v>
      </c>
      <c r="E6" s="219" t="s">
        <v>1924</v>
      </c>
      <c r="F6" s="220" t="s">
        <v>1915</v>
      </c>
      <c r="G6" s="129">
        <v>86</v>
      </c>
      <c r="H6" s="221" t="str">
        <f>IF(G6&gt;=90,"X SẮC",IF(G6&gt;=80,"TỐT",IF(G6&gt;=70,"KHÁ",IF(G6&gt;=60,"TB KHÁ",IF(G6&gt;=50,"T. BÌNH",IF(G6&gt;=30,"YẾU","KÉM"))))))</f>
        <v>TỐT</v>
      </c>
      <c r="I6" s="222"/>
      <c r="J6" s="73" t="s">
        <v>2407</v>
      </c>
      <c r="L6" s="239"/>
    </row>
    <row r="7" spans="1:12" s="111" customFormat="1" ht="20.25" customHeight="1">
      <c r="A7" s="124">
        <v>2</v>
      </c>
      <c r="B7" s="216">
        <v>172526915</v>
      </c>
      <c r="C7" s="217" t="s">
        <v>9</v>
      </c>
      <c r="D7" s="218" t="s">
        <v>1543</v>
      </c>
      <c r="E7" s="219" t="s">
        <v>1917</v>
      </c>
      <c r="F7" s="220" t="s">
        <v>8</v>
      </c>
      <c r="G7" s="129">
        <v>78</v>
      </c>
      <c r="H7" s="221" t="s">
        <v>740</v>
      </c>
      <c r="I7" s="222"/>
      <c r="J7" s="111" t="s">
        <v>2408</v>
      </c>
      <c r="L7" s="239"/>
    </row>
    <row r="8" spans="1:12" s="111" customFormat="1" ht="20.25" customHeight="1">
      <c r="A8" s="124">
        <v>3</v>
      </c>
      <c r="B8" s="216">
        <v>172526925</v>
      </c>
      <c r="C8" s="217" t="s">
        <v>14</v>
      </c>
      <c r="D8" s="218" t="s">
        <v>1737</v>
      </c>
      <c r="E8" s="219" t="s">
        <v>1829</v>
      </c>
      <c r="F8" s="220" t="s">
        <v>8</v>
      </c>
      <c r="G8" s="129">
        <v>75</v>
      </c>
      <c r="H8" s="221" t="s">
        <v>740</v>
      </c>
      <c r="I8" s="222"/>
      <c r="J8" s="111" t="s">
        <v>2408</v>
      </c>
      <c r="L8" s="239"/>
    </row>
    <row r="9" spans="1:12" s="111" customFormat="1" ht="20.25" customHeight="1">
      <c r="A9" s="124">
        <v>4</v>
      </c>
      <c r="B9" s="125">
        <v>1821114703</v>
      </c>
      <c r="C9" s="126" t="s">
        <v>39</v>
      </c>
      <c r="D9" s="127" t="s">
        <v>122</v>
      </c>
      <c r="E9" s="219" t="s">
        <v>1739</v>
      </c>
      <c r="F9" s="128" t="s">
        <v>102</v>
      </c>
      <c r="G9" s="129">
        <v>88</v>
      </c>
      <c r="H9" s="221" t="str">
        <f aca="true" t="shared" si="0" ref="H9:H18">IF(G9&gt;=90,"X SẮC",IF(G9&gt;=80,"TỐT",IF(G9&gt;=70,"KHÁ",IF(G9&gt;=60,"TB KHÁ",IF(G9&gt;=50,"T. BÌNH",IF(G9&gt;=30,"YẾU","KÉM"))))))</f>
        <v>TỐT</v>
      </c>
      <c r="I9" s="223"/>
      <c r="J9" s="111" t="s">
        <v>2408</v>
      </c>
      <c r="L9" s="239"/>
    </row>
    <row r="10" spans="1:12" s="111" customFormat="1" ht="20.25" customHeight="1">
      <c r="A10" s="124">
        <v>5</v>
      </c>
      <c r="B10" s="125">
        <v>1821125991</v>
      </c>
      <c r="C10" s="126" t="s">
        <v>213</v>
      </c>
      <c r="D10" s="127" t="s">
        <v>214</v>
      </c>
      <c r="E10" s="224" t="s">
        <v>215</v>
      </c>
      <c r="F10" s="128" t="s">
        <v>207</v>
      </c>
      <c r="G10" s="129">
        <v>84</v>
      </c>
      <c r="H10" s="221" t="str">
        <f t="shared" si="0"/>
        <v>TỐT</v>
      </c>
      <c r="I10" s="222"/>
      <c r="J10" s="111" t="s">
        <v>2408</v>
      </c>
      <c r="L10" s="239"/>
    </row>
    <row r="11" spans="1:12" s="111" customFormat="1" ht="25.5" customHeight="1">
      <c r="A11" s="124">
        <v>6</v>
      </c>
      <c r="B11" s="125">
        <v>1820214244</v>
      </c>
      <c r="C11" s="126" t="s">
        <v>674</v>
      </c>
      <c r="D11" s="225" t="s">
        <v>345</v>
      </c>
      <c r="E11" s="219" t="s">
        <v>452</v>
      </c>
      <c r="F11" s="128" t="s">
        <v>666</v>
      </c>
      <c r="G11" s="129">
        <v>81</v>
      </c>
      <c r="H11" s="221" t="str">
        <f t="shared" si="0"/>
        <v>TỐT</v>
      </c>
      <c r="I11" s="222"/>
      <c r="J11" s="111" t="s">
        <v>2408</v>
      </c>
      <c r="L11" s="239"/>
    </row>
    <row r="12" spans="1:12" s="111" customFormat="1" ht="23.25" customHeight="1">
      <c r="A12" s="124">
        <v>7</v>
      </c>
      <c r="B12" s="125">
        <v>1821214247</v>
      </c>
      <c r="C12" s="126" t="s">
        <v>717</v>
      </c>
      <c r="D12" s="127" t="s">
        <v>36</v>
      </c>
      <c r="E12" s="219" t="s">
        <v>598</v>
      </c>
      <c r="F12" s="128" t="s">
        <v>699</v>
      </c>
      <c r="G12" s="129">
        <v>62</v>
      </c>
      <c r="H12" s="221" t="str">
        <f t="shared" si="0"/>
        <v>TB KHÁ</v>
      </c>
      <c r="I12" s="222"/>
      <c r="J12" s="111" t="s">
        <v>2408</v>
      </c>
      <c r="L12" s="239"/>
    </row>
    <row r="13" spans="1:12" s="111" customFormat="1" ht="23.25" customHeight="1">
      <c r="A13" s="124">
        <v>8</v>
      </c>
      <c r="B13" s="125">
        <v>1920126462</v>
      </c>
      <c r="C13" s="126" t="s">
        <v>1056</v>
      </c>
      <c r="D13" s="127" t="s">
        <v>1645</v>
      </c>
      <c r="E13" s="219" t="s">
        <v>1057</v>
      </c>
      <c r="F13" s="128" t="s">
        <v>1061</v>
      </c>
      <c r="G13" s="129">
        <v>67</v>
      </c>
      <c r="H13" s="221" t="str">
        <f t="shared" si="0"/>
        <v>TB KHÁ</v>
      </c>
      <c r="I13" s="222"/>
      <c r="J13" s="111" t="s">
        <v>2408</v>
      </c>
      <c r="L13" s="239"/>
    </row>
    <row r="14" spans="1:12" s="111" customFormat="1" ht="21" customHeight="1">
      <c r="A14" s="124">
        <v>9</v>
      </c>
      <c r="B14" s="125">
        <v>1920249727</v>
      </c>
      <c r="C14" s="126" t="s">
        <v>1434</v>
      </c>
      <c r="D14" s="127" t="s">
        <v>1561</v>
      </c>
      <c r="E14" s="219" t="s">
        <v>1168</v>
      </c>
      <c r="F14" s="128" t="s">
        <v>1468</v>
      </c>
      <c r="G14" s="129">
        <v>62</v>
      </c>
      <c r="H14" s="221" t="str">
        <f t="shared" si="0"/>
        <v>TB KHÁ</v>
      </c>
      <c r="I14" s="222"/>
      <c r="J14" s="111" t="s">
        <v>2408</v>
      </c>
      <c r="L14" s="239"/>
    </row>
    <row r="15" spans="1:12" s="111" customFormat="1" ht="23.25" customHeight="1">
      <c r="A15" s="124">
        <v>10</v>
      </c>
      <c r="B15" s="119">
        <v>1921215194</v>
      </c>
      <c r="C15" s="120" t="s">
        <v>913</v>
      </c>
      <c r="D15" s="121" t="s">
        <v>1580</v>
      </c>
      <c r="E15" s="226" t="s">
        <v>1257</v>
      </c>
      <c r="F15" s="122" t="s">
        <v>2377</v>
      </c>
      <c r="G15" s="123">
        <v>0</v>
      </c>
      <c r="H15" s="221" t="str">
        <f t="shared" si="0"/>
        <v>KÉM</v>
      </c>
      <c r="I15" s="227" t="s">
        <v>2365</v>
      </c>
      <c r="J15" s="111" t="s">
        <v>2409</v>
      </c>
      <c r="L15" s="239"/>
    </row>
    <row r="16" spans="1:12" s="111" customFormat="1" ht="18" customHeight="1">
      <c r="A16" s="124">
        <v>11</v>
      </c>
      <c r="B16" s="213">
        <v>161325219</v>
      </c>
      <c r="C16" s="213" t="s">
        <v>2052</v>
      </c>
      <c r="D16" s="228" t="s">
        <v>1649</v>
      </c>
      <c r="E16" s="206">
        <v>33503</v>
      </c>
      <c r="F16" s="229" t="s">
        <v>2056</v>
      </c>
      <c r="G16" s="129">
        <v>88</v>
      </c>
      <c r="H16" s="221" t="str">
        <f t="shared" si="0"/>
        <v>TỐT</v>
      </c>
      <c r="I16" s="222"/>
      <c r="J16" s="111" t="s">
        <v>2409</v>
      </c>
      <c r="L16" s="239"/>
    </row>
    <row r="17" spans="1:12" s="111" customFormat="1" ht="21.75" customHeight="1">
      <c r="A17" s="124">
        <v>12</v>
      </c>
      <c r="B17" s="213">
        <v>2020244104</v>
      </c>
      <c r="C17" s="213" t="s">
        <v>1730</v>
      </c>
      <c r="D17" s="228" t="s">
        <v>1563</v>
      </c>
      <c r="E17" s="206">
        <v>35132</v>
      </c>
      <c r="F17" s="230" t="s">
        <v>2104</v>
      </c>
      <c r="G17" s="129">
        <v>82</v>
      </c>
      <c r="H17" s="221" t="str">
        <f t="shared" si="0"/>
        <v>TỐT</v>
      </c>
      <c r="I17" s="222"/>
      <c r="J17" s="111" t="s">
        <v>2408</v>
      </c>
      <c r="L17" s="239"/>
    </row>
    <row r="18" spans="1:12" s="111" customFormat="1" ht="21.75" customHeight="1">
      <c r="A18" s="124">
        <v>13</v>
      </c>
      <c r="B18" s="213">
        <v>171576613</v>
      </c>
      <c r="C18" s="213" t="s">
        <v>1632</v>
      </c>
      <c r="D18" s="228" t="s">
        <v>1579</v>
      </c>
      <c r="E18" s="206">
        <v>34128</v>
      </c>
      <c r="F18" s="230" t="s">
        <v>2106</v>
      </c>
      <c r="G18" s="129">
        <v>80</v>
      </c>
      <c r="H18" s="221" t="str">
        <f t="shared" si="0"/>
        <v>TỐT</v>
      </c>
      <c r="I18" s="222"/>
      <c r="J18" s="111" t="s">
        <v>2408</v>
      </c>
      <c r="L18" s="239"/>
    </row>
    <row r="19" ht="12.75"/>
    <row r="20" ht="12.75">
      <c r="A20" s="231" t="s">
        <v>2538</v>
      </c>
    </row>
    <row r="21" ht="12.75"/>
    <row r="22" spans="1:15" s="279" customFormat="1" ht="24.75" customHeight="1">
      <c r="A22" s="267">
        <v>7112</v>
      </c>
      <c r="B22" s="268" t="s">
        <v>2551</v>
      </c>
      <c r="C22" s="269">
        <v>42084</v>
      </c>
      <c r="D22" s="270" t="s">
        <v>2552</v>
      </c>
      <c r="E22" s="268" t="s">
        <v>2553</v>
      </c>
      <c r="F22" s="271" t="s">
        <v>2554</v>
      </c>
      <c r="G22" s="272" t="s">
        <v>2555</v>
      </c>
      <c r="H22" s="273" t="s">
        <v>2556</v>
      </c>
      <c r="I22" s="274" t="s">
        <v>1631</v>
      </c>
      <c r="J22" s="275" t="s">
        <v>1531</v>
      </c>
      <c r="K22" s="276" t="s">
        <v>2557</v>
      </c>
      <c r="L22" s="277" t="s">
        <v>2558</v>
      </c>
      <c r="M22" s="278">
        <v>6518</v>
      </c>
      <c r="N22" s="276" t="s">
        <v>2559</v>
      </c>
      <c r="O22" s="276"/>
    </row>
    <row r="23" spans="1:15" s="279" customFormat="1" ht="24.75" customHeight="1">
      <c r="A23" s="267">
        <v>7112</v>
      </c>
      <c r="B23" s="268" t="s">
        <v>2551</v>
      </c>
      <c r="C23" s="269">
        <v>42084</v>
      </c>
      <c r="D23" s="270" t="s">
        <v>2552</v>
      </c>
      <c r="E23" s="268" t="s">
        <v>2553</v>
      </c>
      <c r="F23" s="271" t="s">
        <v>2554</v>
      </c>
      <c r="G23" s="272" t="s">
        <v>2555</v>
      </c>
      <c r="H23" s="273" t="s">
        <v>2556</v>
      </c>
      <c r="I23" s="274" t="s">
        <v>2560</v>
      </c>
      <c r="J23" s="275" t="s">
        <v>1261</v>
      </c>
      <c r="K23" s="276" t="s">
        <v>2557</v>
      </c>
      <c r="L23" s="277" t="s">
        <v>2561</v>
      </c>
      <c r="M23" s="278">
        <v>5931</v>
      </c>
      <c r="N23" s="276" t="s">
        <v>2559</v>
      </c>
      <c r="O23" s="276"/>
    </row>
    <row r="24" spans="1:15" s="279" customFormat="1" ht="24.75" customHeight="1">
      <c r="A24" s="267">
        <v>7138</v>
      </c>
      <c r="B24" s="268" t="s">
        <v>2562</v>
      </c>
      <c r="C24" s="269">
        <v>42086</v>
      </c>
      <c r="D24" s="270" t="s">
        <v>2563</v>
      </c>
      <c r="E24" s="268" t="s">
        <v>2564</v>
      </c>
      <c r="F24" s="271" t="s">
        <v>2565</v>
      </c>
      <c r="G24" s="272" t="s">
        <v>2566</v>
      </c>
      <c r="H24" s="273" t="s">
        <v>2567</v>
      </c>
      <c r="I24" s="274" t="s">
        <v>1847</v>
      </c>
      <c r="J24" s="275" t="s">
        <v>1626</v>
      </c>
      <c r="K24" s="267" t="s">
        <v>2557</v>
      </c>
      <c r="L24" s="280" t="s">
        <v>2568</v>
      </c>
      <c r="M24" s="278">
        <v>172236528</v>
      </c>
      <c r="N24" s="276" t="s">
        <v>2559</v>
      </c>
      <c r="O24" s="276"/>
    </row>
    <row r="25" spans="1:15" s="279" customFormat="1" ht="24.75" customHeight="1">
      <c r="A25" s="267" t="s">
        <v>2569</v>
      </c>
      <c r="B25" s="268" t="s">
        <v>2570</v>
      </c>
      <c r="C25" s="269">
        <v>42159</v>
      </c>
      <c r="D25" s="270" t="s">
        <v>2563</v>
      </c>
      <c r="E25" s="268" t="s">
        <v>2553</v>
      </c>
      <c r="F25" s="271" t="s">
        <v>2571</v>
      </c>
      <c r="G25" s="272" t="s">
        <v>2572</v>
      </c>
      <c r="H25" s="273" t="s">
        <v>2573</v>
      </c>
      <c r="I25" s="274" t="s">
        <v>1173</v>
      </c>
      <c r="J25" s="275" t="s">
        <v>1603</v>
      </c>
      <c r="K25" s="269" t="s">
        <v>2557</v>
      </c>
      <c r="L25" s="281" t="s">
        <v>2574</v>
      </c>
      <c r="M25" s="282">
        <v>1920215232</v>
      </c>
      <c r="N25" s="271" t="s">
        <v>2559</v>
      </c>
      <c r="O25" s="283"/>
    </row>
    <row r="26" spans="1:15" s="279" customFormat="1" ht="24.75" customHeight="1">
      <c r="A26" s="267">
        <v>7645</v>
      </c>
      <c r="B26" s="268" t="s">
        <v>2575</v>
      </c>
      <c r="C26" s="269">
        <v>42161</v>
      </c>
      <c r="D26" s="270" t="s">
        <v>2576</v>
      </c>
      <c r="E26" s="268" t="s">
        <v>2553</v>
      </c>
      <c r="F26" s="271" t="s">
        <v>2577</v>
      </c>
      <c r="G26" s="272" t="s">
        <v>2578</v>
      </c>
      <c r="H26" s="273" t="s">
        <v>2579</v>
      </c>
      <c r="I26" s="274" t="s">
        <v>2294</v>
      </c>
      <c r="J26" s="275" t="s">
        <v>1560</v>
      </c>
      <c r="K26" s="269" t="s">
        <v>2557</v>
      </c>
      <c r="L26" s="281" t="s">
        <v>2580</v>
      </c>
      <c r="M26" s="282">
        <v>3174</v>
      </c>
      <c r="N26" s="271" t="s">
        <v>2559</v>
      </c>
      <c r="O26" s="283"/>
    </row>
    <row r="27" spans="1:15" s="279" customFormat="1" ht="24.75" customHeight="1">
      <c r="A27" s="267">
        <v>7645</v>
      </c>
      <c r="B27" s="268" t="s">
        <v>2575</v>
      </c>
      <c r="C27" s="269">
        <v>42161</v>
      </c>
      <c r="D27" s="270" t="s">
        <v>2576</v>
      </c>
      <c r="E27" s="268" t="s">
        <v>2553</v>
      </c>
      <c r="F27" s="271" t="s">
        <v>2581</v>
      </c>
      <c r="G27" s="272" t="s">
        <v>2578</v>
      </c>
      <c r="H27" s="273" t="s">
        <v>2579</v>
      </c>
      <c r="I27" s="274" t="s">
        <v>2267</v>
      </c>
      <c r="J27" s="275" t="s">
        <v>1579</v>
      </c>
      <c r="K27" s="269" t="s">
        <v>2557</v>
      </c>
      <c r="L27" s="281" t="s">
        <v>2582</v>
      </c>
      <c r="M27" s="282">
        <v>2021240726</v>
      </c>
      <c r="N27" s="271" t="s">
        <v>2559</v>
      </c>
      <c r="O27" s="283"/>
    </row>
    <row r="28" spans="1:15" s="279" customFormat="1" ht="24.75" customHeight="1">
      <c r="A28" s="267" t="s">
        <v>2583</v>
      </c>
      <c r="B28" s="268" t="s">
        <v>2584</v>
      </c>
      <c r="C28" s="269">
        <v>42161</v>
      </c>
      <c r="D28" s="270" t="s">
        <v>2585</v>
      </c>
      <c r="E28" s="268" t="s">
        <v>2553</v>
      </c>
      <c r="F28" s="271" t="s">
        <v>2586</v>
      </c>
      <c r="G28" s="272" t="s">
        <v>2587</v>
      </c>
      <c r="H28" s="273" t="s">
        <v>2588</v>
      </c>
      <c r="I28" s="274" t="s">
        <v>1211</v>
      </c>
      <c r="J28" s="275" t="s">
        <v>1212</v>
      </c>
      <c r="K28" s="269" t="s">
        <v>2557</v>
      </c>
      <c r="L28" s="281" t="s">
        <v>2589</v>
      </c>
      <c r="M28" s="282">
        <v>192125175</v>
      </c>
      <c r="N28" s="271" t="s">
        <v>2559</v>
      </c>
      <c r="O28" s="283"/>
    </row>
    <row r="30" spans="1:14" s="1" customFormat="1" ht="18.75" customHeight="1">
      <c r="A30" s="30">
        <v>1</v>
      </c>
      <c r="B30" s="287">
        <v>172236518</v>
      </c>
      <c r="C30" s="288" t="s">
        <v>1631</v>
      </c>
      <c r="D30" s="289" t="s">
        <v>1531</v>
      </c>
      <c r="E30" s="290" t="s">
        <v>1654</v>
      </c>
      <c r="F30" s="83" t="s">
        <v>1814</v>
      </c>
      <c r="G30" s="51">
        <v>75</v>
      </c>
      <c r="H30" s="301">
        <v>75</v>
      </c>
      <c r="I30" s="51">
        <f aca="true" t="shared" si="1" ref="I30:I36">(G30+H30)/2</f>
        <v>75</v>
      </c>
      <c r="J30" s="51" t="str">
        <f aca="true" t="shared" si="2" ref="J30:J36">IF(I30&gt;=90,"X SẮC",IF(I30&gt;=80,"TỐT",IF(I30&gt;=70,"KHÁ",IF(I30&gt;=60,"TB KHÁ",IF(I30&gt;=50,"T. BÌNH",IF(I30&gt;=30,"YẾU","KÉM"))))))</f>
        <v>KHÁ</v>
      </c>
      <c r="K30" s="31"/>
      <c r="L30" s="22" t="s">
        <v>2598</v>
      </c>
      <c r="N30" s="1">
        <v>-15</v>
      </c>
    </row>
    <row r="31" spans="1:14" s="1" customFormat="1" ht="20.25" customHeight="1">
      <c r="A31" s="30">
        <v>3</v>
      </c>
      <c r="B31" s="81">
        <v>172236528</v>
      </c>
      <c r="C31" s="53" t="s">
        <v>1847</v>
      </c>
      <c r="D31" s="82" t="s">
        <v>1626</v>
      </c>
      <c r="E31" s="55" t="s">
        <v>1848</v>
      </c>
      <c r="F31" s="83" t="s">
        <v>1814</v>
      </c>
      <c r="G31" s="57">
        <v>75</v>
      </c>
      <c r="H31" s="110">
        <v>90</v>
      </c>
      <c r="I31" s="57">
        <f t="shared" si="1"/>
        <v>82.5</v>
      </c>
      <c r="J31" s="51" t="str">
        <f t="shared" si="2"/>
        <v>TỐT</v>
      </c>
      <c r="K31" s="31"/>
      <c r="L31" s="22" t="s">
        <v>2598</v>
      </c>
      <c r="N31" s="1">
        <v>-15</v>
      </c>
    </row>
    <row r="32" spans="1:14" s="1" customFormat="1" ht="18.75" customHeight="1">
      <c r="A32" s="51">
        <v>2</v>
      </c>
      <c r="B32" s="287">
        <v>1921715934</v>
      </c>
      <c r="C32" s="288" t="s">
        <v>1260</v>
      </c>
      <c r="D32" s="289" t="s">
        <v>1261</v>
      </c>
      <c r="E32" s="290" t="s">
        <v>1262</v>
      </c>
      <c r="F32" s="83" t="s">
        <v>1307</v>
      </c>
      <c r="G32" s="51">
        <v>86</v>
      </c>
      <c r="H32" s="301">
        <v>85</v>
      </c>
      <c r="I32" s="51">
        <f t="shared" si="1"/>
        <v>85.5</v>
      </c>
      <c r="J32" s="51" t="str">
        <f t="shared" si="2"/>
        <v>TỐT</v>
      </c>
      <c r="K32" s="31"/>
      <c r="L32" s="1" t="s">
        <v>2590</v>
      </c>
      <c r="N32" s="1">
        <v>-15</v>
      </c>
    </row>
    <row r="33" spans="1:14" s="1" customFormat="1" ht="20.25" customHeight="1">
      <c r="A33" s="51">
        <v>4</v>
      </c>
      <c r="B33" s="81">
        <v>1920215232</v>
      </c>
      <c r="C33" s="53" t="s">
        <v>1173</v>
      </c>
      <c r="D33" s="82" t="s">
        <v>1603</v>
      </c>
      <c r="E33" s="55" t="s">
        <v>1174</v>
      </c>
      <c r="F33" s="83" t="s">
        <v>1308</v>
      </c>
      <c r="G33" s="57">
        <v>89</v>
      </c>
      <c r="H33" s="110">
        <v>90</v>
      </c>
      <c r="I33" s="57">
        <f t="shared" si="1"/>
        <v>89.5</v>
      </c>
      <c r="J33" s="51" t="str">
        <f t="shared" si="2"/>
        <v>TỐT</v>
      </c>
      <c r="K33" s="31"/>
      <c r="L33" s="1" t="s">
        <v>2590</v>
      </c>
      <c r="N33" s="1">
        <v>-15</v>
      </c>
    </row>
    <row r="34" spans="1:14" s="1" customFormat="1" ht="24.75" customHeight="1">
      <c r="A34" s="30">
        <v>7</v>
      </c>
      <c r="B34" s="81">
        <v>1921215175</v>
      </c>
      <c r="C34" s="53" t="s">
        <v>1211</v>
      </c>
      <c r="D34" s="82" t="s">
        <v>1212</v>
      </c>
      <c r="E34" s="55" t="s">
        <v>1016</v>
      </c>
      <c r="F34" s="83" t="s">
        <v>1309</v>
      </c>
      <c r="G34" s="57">
        <v>82</v>
      </c>
      <c r="H34" s="110">
        <v>81</v>
      </c>
      <c r="I34" s="57">
        <f t="shared" si="1"/>
        <v>81.5</v>
      </c>
      <c r="J34" s="51" t="str">
        <f t="shared" si="2"/>
        <v>TỐT</v>
      </c>
      <c r="K34" s="31"/>
      <c r="L34" s="1" t="s">
        <v>2590</v>
      </c>
      <c r="N34" s="1">
        <v>-15</v>
      </c>
    </row>
    <row r="35" spans="1:12" s="1" customFormat="1" ht="25.5" customHeight="1">
      <c r="A35" s="30">
        <v>5</v>
      </c>
      <c r="B35" s="81">
        <v>2020113174</v>
      </c>
      <c r="C35" s="53" t="s">
        <v>2294</v>
      </c>
      <c r="D35" s="82" t="s">
        <v>1560</v>
      </c>
      <c r="E35" s="55">
        <v>35406</v>
      </c>
      <c r="F35" s="83" t="s">
        <v>2313</v>
      </c>
      <c r="G35" s="57">
        <v>77</v>
      </c>
      <c r="H35" s="110">
        <v>0</v>
      </c>
      <c r="I35" s="57">
        <f t="shared" si="1"/>
        <v>38.5</v>
      </c>
      <c r="J35" s="51" t="str">
        <f t="shared" si="2"/>
        <v>YẾU</v>
      </c>
      <c r="K35" s="31" t="s">
        <v>2365</v>
      </c>
      <c r="L35" s="1" t="s">
        <v>2599</v>
      </c>
    </row>
    <row r="36" spans="1:12" s="1" customFormat="1" ht="20.25" customHeight="1">
      <c r="A36" s="51">
        <v>6</v>
      </c>
      <c r="B36" s="81">
        <v>2021340726</v>
      </c>
      <c r="C36" s="53" t="s">
        <v>2267</v>
      </c>
      <c r="D36" s="82" t="s">
        <v>1579</v>
      </c>
      <c r="E36" s="55">
        <v>34939</v>
      </c>
      <c r="F36" s="83" t="s">
        <v>2285</v>
      </c>
      <c r="G36" s="57">
        <v>95</v>
      </c>
      <c r="H36" s="110">
        <v>0</v>
      </c>
      <c r="I36" s="57">
        <f t="shared" si="1"/>
        <v>47.5</v>
      </c>
      <c r="J36" s="51" t="str">
        <f t="shared" si="2"/>
        <v>YẾU</v>
      </c>
      <c r="K36" s="31"/>
      <c r="L36" s="1" t="s">
        <v>2600</v>
      </c>
    </row>
  </sheetData>
  <sheetProtection/>
  <conditionalFormatting sqref="G6:G18">
    <cfRule type="cellIs" priority="19" dxfId="0" operator="equal" stopIfTrue="1">
      <formula>0</formula>
    </cfRule>
  </conditionalFormatting>
  <conditionalFormatting sqref="G30:I30">
    <cfRule type="cellIs" priority="7" dxfId="0" operator="equal" stopIfTrue="1">
      <formula>0</formula>
    </cfRule>
  </conditionalFormatting>
  <conditionalFormatting sqref="G31:I31">
    <cfRule type="cellIs" priority="6" dxfId="0" operator="equal" stopIfTrue="1">
      <formula>0</formula>
    </cfRule>
  </conditionalFormatting>
  <conditionalFormatting sqref="G32:I32">
    <cfRule type="cellIs" priority="5" dxfId="0" operator="equal" stopIfTrue="1">
      <formula>0</formula>
    </cfRule>
  </conditionalFormatting>
  <conditionalFormatting sqref="G33:I33">
    <cfRule type="cellIs" priority="4" dxfId="0" operator="equal" stopIfTrue="1">
      <formula>0</formula>
    </cfRule>
  </conditionalFormatting>
  <conditionalFormatting sqref="G34:I34">
    <cfRule type="cellIs" priority="3" dxfId="0" operator="equal" stopIfTrue="1">
      <formula>0</formula>
    </cfRule>
  </conditionalFormatting>
  <conditionalFormatting sqref="G35:I35">
    <cfRule type="cellIs" priority="2" dxfId="0" operator="equal" stopIfTrue="1">
      <formula>0</formula>
    </cfRule>
  </conditionalFormatting>
  <conditionalFormatting sqref="G36:I3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3:H58"/>
  <sheetViews>
    <sheetView zoomScalePageLayoutView="0" workbookViewId="0" topLeftCell="A37">
      <selection activeCell="M56" sqref="M56"/>
    </sheetView>
  </sheetViews>
  <sheetFormatPr defaultColWidth="9.140625" defaultRowHeight="12.75"/>
  <cols>
    <col min="2" max="2" width="16.140625" style="0" bestFit="1" customWidth="1"/>
    <col min="3" max="3" width="34.28125" style="0" bestFit="1" customWidth="1"/>
    <col min="8" max="8" width="18.28125" style="0" bestFit="1" customWidth="1"/>
  </cols>
  <sheetData>
    <row r="3" spans="1:8" s="298" customFormat="1" ht="12.75">
      <c r="A3" s="344" t="s">
        <v>2625</v>
      </c>
      <c r="B3" s="342" t="s">
        <v>2653</v>
      </c>
      <c r="C3" s="342" t="s">
        <v>2654</v>
      </c>
      <c r="D3" s="341" t="s">
        <v>2655</v>
      </c>
      <c r="E3" s="341"/>
      <c r="F3" s="341"/>
      <c r="G3" s="297" t="s">
        <v>2658</v>
      </c>
      <c r="H3" s="297" t="s">
        <v>2659</v>
      </c>
    </row>
    <row r="4" spans="1:8" s="298" customFormat="1" ht="12.75">
      <c r="A4" s="345"/>
      <c r="B4" s="343"/>
      <c r="C4" s="343"/>
      <c r="D4" s="297" t="s">
        <v>2656</v>
      </c>
      <c r="E4" s="297" t="s">
        <v>2657</v>
      </c>
      <c r="F4" s="297" t="s">
        <v>2660</v>
      </c>
      <c r="G4" s="297"/>
      <c r="H4" s="297"/>
    </row>
    <row r="5" spans="1:8" ht="15">
      <c r="A5" s="291">
        <v>1</v>
      </c>
      <c r="B5" s="292" t="s">
        <v>1767</v>
      </c>
      <c r="C5" s="293" t="s">
        <v>2626</v>
      </c>
      <c r="D5" s="296"/>
      <c r="E5" s="296"/>
      <c r="F5" s="296"/>
      <c r="G5" s="296"/>
      <c r="H5" s="296"/>
    </row>
    <row r="6" spans="1:8" ht="15">
      <c r="A6" s="291">
        <v>2</v>
      </c>
      <c r="B6" s="292" t="s">
        <v>1814</v>
      </c>
      <c r="C6" s="293" t="s">
        <v>2626</v>
      </c>
      <c r="D6" s="296"/>
      <c r="E6" s="296"/>
      <c r="F6" s="296"/>
      <c r="G6" s="296"/>
      <c r="H6" s="296"/>
    </row>
    <row r="7" spans="1:8" ht="15">
      <c r="A7" s="291">
        <v>3</v>
      </c>
      <c r="B7" s="292" t="s">
        <v>1857</v>
      </c>
      <c r="C7" s="293" t="s">
        <v>2627</v>
      </c>
      <c r="D7" s="296"/>
      <c r="E7" s="296"/>
      <c r="F7" s="296"/>
      <c r="G7" s="296"/>
      <c r="H7" s="296"/>
    </row>
    <row r="8" spans="1:8" ht="15">
      <c r="A8" s="291">
        <v>4</v>
      </c>
      <c r="B8" s="292" t="s">
        <v>102</v>
      </c>
      <c r="C8" s="293" t="s">
        <v>2628</v>
      </c>
      <c r="D8" s="296"/>
      <c r="E8" s="296"/>
      <c r="F8" s="296"/>
      <c r="G8" s="296"/>
      <c r="H8" s="296"/>
    </row>
    <row r="9" spans="1:8" ht="15">
      <c r="A9" s="291">
        <v>5</v>
      </c>
      <c r="B9" s="292" t="s">
        <v>137</v>
      </c>
      <c r="C9" s="293" t="s">
        <v>2629</v>
      </c>
      <c r="D9" s="296"/>
      <c r="E9" s="296"/>
      <c r="F9" s="296"/>
      <c r="G9" s="296"/>
      <c r="H9" s="296"/>
    </row>
    <row r="10" spans="1:8" ht="15">
      <c r="A10" s="291">
        <v>6</v>
      </c>
      <c r="B10" s="292" t="s">
        <v>207</v>
      </c>
      <c r="C10" s="293" t="s">
        <v>2630</v>
      </c>
      <c r="D10" s="296"/>
      <c r="E10" s="296"/>
      <c r="F10" s="296"/>
      <c r="G10" s="296"/>
      <c r="H10" s="296"/>
    </row>
    <row r="11" spans="1:8" ht="15">
      <c r="A11" s="291">
        <v>7</v>
      </c>
      <c r="B11" s="292" t="s">
        <v>2605</v>
      </c>
      <c r="C11" s="293" t="s">
        <v>2631</v>
      </c>
      <c r="D11" s="296"/>
      <c r="E11" s="296"/>
      <c r="F11" s="296"/>
      <c r="G11" s="296"/>
      <c r="H11" s="296"/>
    </row>
    <row r="12" spans="1:8" ht="15">
      <c r="A12" s="291">
        <v>8</v>
      </c>
      <c r="B12" s="292" t="s">
        <v>274</v>
      </c>
      <c r="C12" s="293" t="s">
        <v>2627</v>
      </c>
      <c r="D12" s="296"/>
      <c r="E12" s="296"/>
      <c r="F12" s="296"/>
      <c r="G12" s="296"/>
      <c r="H12" s="296"/>
    </row>
    <row r="13" spans="1:8" ht="15">
      <c r="A13" s="291">
        <v>9</v>
      </c>
      <c r="B13" s="292" t="s">
        <v>338</v>
      </c>
      <c r="C13" s="293" t="s">
        <v>2632</v>
      </c>
      <c r="D13" s="296"/>
      <c r="E13" s="296"/>
      <c r="F13" s="296"/>
      <c r="G13" s="296"/>
      <c r="H13" s="296"/>
    </row>
    <row r="14" spans="1:8" ht="15">
      <c r="A14" s="291">
        <v>10</v>
      </c>
      <c r="B14" s="292" t="s">
        <v>401</v>
      </c>
      <c r="C14" s="293" t="s">
        <v>2626</v>
      </c>
      <c r="D14" s="296"/>
      <c r="E14" s="296"/>
      <c r="F14" s="296"/>
      <c r="G14" s="296"/>
      <c r="H14" s="296"/>
    </row>
    <row r="15" spans="1:8" ht="15">
      <c r="A15" s="291">
        <v>11</v>
      </c>
      <c r="B15" s="292" t="s">
        <v>448</v>
      </c>
      <c r="C15" s="293" t="s">
        <v>2632</v>
      </c>
      <c r="D15" s="296"/>
      <c r="E15" s="296"/>
      <c r="F15" s="296"/>
      <c r="G15" s="296"/>
      <c r="H15" s="296"/>
    </row>
    <row r="16" spans="1:8" ht="15">
      <c r="A16" s="291">
        <v>12</v>
      </c>
      <c r="B16" s="292" t="s">
        <v>545</v>
      </c>
      <c r="C16" s="293" t="s">
        <v>2633</v>
      </c>
      <c r="D16" s="296"/>
      <c r="E16" s="296"/>
      <c r="F16" s="296"/>
      <c r="G16" s="296"/>
      <c r="H16" s="296"/>
    </row>
    <row r="17" spans="1:8" ht="15">
      <c r="A17" s="291">
        <v>13</v>
      </c>
      <c r="B17" s="293" t="s">
        <v>586</v>
      </c>
      <c r="C17" s="293" t="s">
        <v>2634</v>
      </c>
      <c r="D17" s="296"/>
      <c r="E17" s="296"/>
      <c r="F17" s="296"/>
      <c r="G17" s="296"/>
      <c r="H17" s="296"/>
    </row>
    <row r="18" spans="1:8" ht="15">
      <c r="A18" s="291">
        <v>14</v>
      </c>
      <c r="B18" s="292" t="s">
        <v>625</v>
      </c>
      <c r="C18" s="293" t="s">
        <v>2635</v>
      </c>
      <c r="D18" s="296"/>
      <c r="E18" s="296"/>
      <c r="F18" s="296"/>
      <c r="G18" s="296"/>
      <c r="H18" s="296"/>
    </row>
    <row r="19" spans="1:8" ht="15">
      <c r="A19" s="291">
        <v>15</v>
      </c>
      <c r="B19" s="292" t="s">
        <v>647</v>
      </c>
      <c r="C19" s="292" t="s">
        <v>2636</v>
      </c>
      <c r="D19" s="296"/>
      <c r="E19" s="296"/>
      <c r="F19" s="296"/>
      <c r="G19" s="296"/>
      <c r="H19" s="296"/>
    </row>
    <row r="20" spans="1:8" ht="15">
      <c r="A20" s="291">
        <v>16</v>
      </c>
      <c r="B20" s="294" t="s">
        <v>666</v>
      </c>
      <c r="C20" s="294" t="s">
        <v>2662</v>
      </c>
      <c r="D20" s="296"/>
      <c r="E20" s="296"/>
      <c r="F20" s="296"/>
      <c r="G20" s="296"/>
      <c r="H20" s="296"/>
    </row>
    <row r="21" spans="1:8" ht="15">
      <c r="A21" s="291">
        <v>17</v>
      </c>
      <c r="B21" s="292" t="s">
        <v>699</v>
      </c>
      <c r="C21" s="293" t="s">
        <v>2638</v>
      </c>
      <c r="D21" s="296"/>
      <c r="E21" s="296"/>
      <c r="F21" s="296"/>
      <c r="G21" s="296"/>
      <c r="H21" s="296"/>
    </row>
    <row r="22" spans="1:8" ht="15">
      <c r="A22" s="291">
        <v>18</v>
      </c>
      <c r="B22" s="292" t="s">
        <v>2606</v>
      </c>
      <c r="C22" s="293" t="s">
        <v>2639</v>
      </c>
      <c r="D22" s="296"/>
      <c r="E22" s="296"/>
      <c r="F22" s="296"/>
      <c r="G22" s="296"/>
      <c r="H22" s="296"/>
    </row>
    <row r="23" spans="1:8" ht="15">
      <c r="A23" s="291">
        <v>19</v>
      </c>
      <c r="B23" s="292" t="s">
        <v>2607</v>
      </c>
      <c r="C23" s="293" t="s">
        <v>2640</v>
      </c>
      <c r="D23" s="296"/>
      <c r="E23" s="296"/>
      <c r="F23" s="296"/>
      <c r="G23" s="296"/>
      <c r="H23" s="296"/>
    </row>
    <row r="24" spans="1:8" ht="15">
      <c r="A24" s="291">
        <v>20</v>
      </c>
      <c r="B24" s="292" t="s">
        <v>2379</v>
      </c>
      <c r="C24" s="293" t="s">
        <v>2641</v>
      </c>
      <c r="D24" s="296"/>
      <c r="E24" s="296"/>
      <c r="F24" s="296"/>
      <c r="G24" s="296"/>
      <c r="H24" s="296"/>
    </row>
    <row r="25" spans="1:8" ht="15">
      <c r="A25" s="291">
        <v>21</v>
      </c>
      <c r="B25" s="292" t="s">
        <v>2608</v>
      </c>
      <c r="C25" s="293" t="s">
        <v>2642</v>
      </c>
      <c r="D25" s="296"/>
      <c r="E25" s="296"/>
      <c r="F25" s="296"/>
      <c r="G25" s="296"/>
      <c r="H25" s="296"/>
    </row>
    <row r="26" spans="1:8" ht="15">
      <c r="A26" s="291">
        <v>22</v>
      </c>
      <c r="B26" s="292" t="s">
        <v>2609</v>
      </c>
      <c r="C26" s="293" t="s">
        <v>2643</v>
      </c>
      <c r="D26" s="296"/>
      <c r="E26" s="296"/>
      <c r="F26" s="296"/>
      <c r="G26" s="296"/>
      <c r="H26" s="296"/>
    </row>
    <row r="27" spans="1:8" ht="15">
      <c r="A27" s="291">
        <v>23</v>
      </c>
      <c r="B27" s="292" t="s">
        <v>2610</v>
      </c>
      <c r="C27" s="293" t="s">
        <v>2631</v>
      </c>
      <c r="D27" s="296"/>
      <c r="E27" s="296"/>
      <c r="F27" s="296"/>
      <c r="G27" s="296"/>
      <c r="H27" s="296"/>
    </row>
    <row r="28" spans="1:8" ht="15">
      <c r="A28" s="291">
        <v>24</v>
      </c>
      <c r="B28" s="293" t="s">
        <v>2611</v>
      </c>
      <c r="C28" s="293" t="s">
        <v>2644</v>
      </c>
      <c r="D28" s="296"/>
      <c r="E28" s="296"/>
      <c r="F28" s="296"/>
      <c r="G28" s="296"/>
      <c r="H28" s="296"/>
    </row>
    <row r="29" spans="1:8" ht="15">
      <c r="A29" s="291">
        <v>25</v>
      </c>
      <c r="B29" s="293" t="s">
        <v>2612</v>
      </c>
      <c r="C29" s="293" t="s">
        <v>2645</v>
      </c>
      <c r="D29" s="296"/>
      <c r="E29" s="296"/>
      <c r="F29" s="296"/>
      <c r="G29" s="296"/>
      <c r="H29" s="296"/>
    </row>
    <row r="30" spans="1:8" ht="15">
      <c r="A30" s="291">
        <v>26</v>
      </c>
      <c r="B30" s="293" t="s">
        <v>2613</v>
      </c>
      <c r="C30" s="293" t="s">
        <v>2645</v>
      </c>
      <c r="D30" s="296"/>
      <c r="E30" s="296"/>
      <c r="F30" s="296"/>
      <c r="G30" s="296"/>
      <c r="H30" s="296"/>
    </row>
    <row r="31" spans="1:8" ht="15">
      <c r="A31" s="291">
        <v>27</v>
      </c>
      <c r="B31" s="293" t="s">
        <v>2614</v>
      </c>
      <c r="C31" s="293" t="s">
        <v>2632</v>
      </c>
      <c r="D31" s="296"/>
      <c r="E31" s="296"/>
      <c r="F31" s="296"/>
      <c r="G31" s="296"/>
      <c r="H31" s="296"/>
    </row>
    <row r="32" spans="1:8" ht="15">
      <c r="A32" s="291">
        <v>28</v>
      </c>
      <c r="B32" s="293" t="s">
        <v>2615</v>
      </c>
      <c r="C32" s="293" t="s">
        <v>2633</v>
      </c>
      <c r="D32" s="296"/>
      <c r="E32" s="296"/>
      <c r="F32" s="296"/>
      <c r="G32" s="296"/>
      <c r="H32" s="296"/>
    </row>
    <row r="33" spans="1:8" ht="15">
      <c r="A33" s="291">
        <v>29</v>
      </c>
      <c r="B33" s="294" t="s">
        <v>2616</v>
      </c>
      <c r="C33" s="294" t="s">
        <v>2663</v>
      </c>
      <c r="D33" s="296"/>
      <c r="E33" s="296"/>
      <c r="F33" s="296"/>
      <c r="G33" s="296"/>
      <c r="H33" s="296"/>
    </row>
    <row r="34" spans="1:8" ht="15">
      <c r="A34" s="291">
        <v>30</v>
      </c>
      <c r="B34" s="293" t="s">
        <v>2617</v>
      </c>
      <c r="C34" s="293" t="s">
        <v>2646</v>
      </c>
      <c r="D34" s="296"/>
      <c r="E34" s="296"/>
      <c r="F34" s="296"/>
      <c r="G34" s="296"/>
      <c r="H34" s="296"/>
    </row>
    <row r="35" spans="1:8" ht="15">
      <c r="A35" s="291">
        <v>31</v>
      </c>
      <c r="B35" s="294" t="s">
        <v>2618</v>
      </c>
      <c r="C35" s="294" t="s">
        <v>2638</v>
      </c>
      <c r="D35" s="296"/>
      <c r="E35" s="296"/>
      <c r="F35" s="296"/>
      <c r="G35" s="296"/>
      <c r="H35" s="296"/>
    </row>
    <row r="36" spans="1:8" ht="15">
      <c r="A36" s="291">
        <v>32</v>
      </c>
      <c r="B36" s="294" t="s">
        <v>2619</v>
      </c>
      <c r="C36" s="294" t="s">
        <v>2638</v>
      </c>
      <c r="D36" s="296"/>
      <c r="E36" s="296"/>
      <c r="F36" s="296"/>
      <c r="G36" s="296"/>
      <c r="H36" s="296"/>
    </row>
    <row r="37" spans="1:8" ht="15">
      <c r="A37" s="291">
        <v>33</v>
      </c>
      <c r="B37" s="294" t="s">
        <v>2620</v>
      </c>
      <c r="C37" s="294" t="s">
        <v>2665</v>
      </c>
      <c r="D37" s="296"/>
      <c r="E37" s="296"/>
      <c r="F37" s="296"/>
      <c r="G37" s="296"/>
      <c r="H37" s="296"/>
    </row>
    <row r="38" spans="1:8" ht="15">
      <c r="A38" s="291">
        <v>34</v>
      </c>
      <c r="B38" s="293" t="s">
        <v>2621</v>
      </c>
      <c r="C38" s="293" t="s">
        <v>2634</v>
      </c>
      <c r="D38" s="296"/>
      <c r="E38" s="296"/>
      <c r="F38" s="296"/>
      <c r="G38" s="296"/>
      <c r="H38" s="296"/>
    </row>
    <row r="39" spans="1:8" ht="15">
      <c r="A39" s="291">
        <v>35</v>
      </c>
      <c r="B39" s="293" t="s">
        <v>2622</v>
      </c>
      <c r="C39" s="293" t="s">
        <v>2647</v>
      </c>
      <c r="D39" s="296"/>
      <c r="E39" s="296"/>
      <c r="F39" s="296"/>
      <c r="G39" s="296"/>
      <c r="H39" s="296"/>
    </row>
    <row r="40" spans="1:8" ht="15">
      <c r="A40" s="291">
        <v>36</v>
      </c>
      <c r="B40" s="293" t="s">
        <v>2623</v>
      </c>
      <c r="C40" s="293" t="s">
        <v>2648</v>
      </c>
      <c r="D40" s="296"/>
      <c r="E40" s="296"/>
      <c r="F40" s="296"/>
      <c r="G40" s="296"/>
      <c r="H40" s="296"/>
    </row>
    <row r="41" spans="1:8" ht="15">
      <c r="A41" s="291">
        <v>37</v>
      </c>
      <c r="B41" s="293" t="s">
        <v>2313</v>
      </c>
      <c r="C41" s="293" t="s">
        <v>2628</v>
      </c>
      <c r="D41" s="296"/>
      <c r="E41" s="296"/>
      <c r="F41" s="296"/>
      <c r="G41" s="296"/>
      <c r="H41" s="296"/>
    </row>
    <row r="42" spans="1:8" ht="15">
      <c r="A42" s="291">
        <v>38</v>
      </c>
      <c r="B42" s="293" t="s">
        <v>2282</v>
      </c>
      <c r="C42" s="293" t="s">
        <v>2629</v>
      </c>
      <c r="D42" s="296"/>
      <c r="E42" s="296"/>
      <c r="F42" s="296"/>
      <c r="G42" s="296"/>
      <c r="H42" s="296"/>
    </row>
    <row r="43" spans="1:8" ht="15">
      <c r="A43" s="291">
        <v>39</v>
      </c>
      <c r="B43" s="293" t="s">
        <v>2283</v>
      </c>
      <c r="C43" s="293" t="s">
        <v>2639</v>
      </c>
      <c r="D43" s="296"/>
      <c r="E43" s="296"/>
      <c r="F43" s="296"/>
      <c r="G43" s="296"/>
      <c r="H43" s="296"/>
    </row>
    <row r="44" spans="1:8" ht="15">
      <c r="A44" s="291">
        <v>40</v>
      </c>
      <c r="B44" s="293" t="s">
        <v>2284</v>
      </c>
      <c r="C44" s="293" t="s">
        <v>2649</v>
      </c>
      <c r="D44" s="296"/>
      <c r="E44" s="296"/>
      <c r="F44" s="296"/>
      <c r="G44" s="296"/>
      <c r="H44" s="296"/>
    </row>
    <row r="45" spans="1:8" ht="30">
      <c r="A45" s="291">
        <v>41</v>
      </c>
      <c r="B45" s="295" t="s">
        <v>2624</v>
      </c>
      <c r="C45" s="293" t="s">
        <v>2644</v>
      </c>
      <c r="D45" s="296"/>
      <c r="E45" s="296"/>
      <c r="F45" s="296"/>
      <c r="G45" s="296"/>
      <c r="H45" s="296"/>
    </row>
    <row r="46" spans="1:8" ht="15">
      <c r="A46" s="291">
        <v>42</v>
      </c>
      <c r="B46" s="293" t="s">
        <v>2286</v>
      </c>
      <c r="C46" s="293" t="s">
        <v>2641</v>
      </c>
      <c r="D46" s="296"/>
      <c r="E46" s="296"/>
      <c r="F46" s="296"/>
      <c r="G46" s="296"/>
      <c r="H46" s="296"/>
    </row>
    <row r="47" spans="1:8" ht="15">
      <c r="A47" s="291">
        <v>43</v>
      </c>
      <c r="B47" s="293" t="s">
        <v>2362</v>
      </c>
      <c r="C47" s="293" t="s">
        <v>2631</v>
      </c>
      <c r="D47" s="296"/>
      <c r="E47" s="296"/>
      <c r="F47" s="296"/>
      <c r="G47" s="296"/>
      <c r="H47" s="296"/>
    </row>
    <row r="48" spans="1:8" ht="15">
      <c r="A48" s="291">
        <v>44</v>
      </c>
      <c r="B48" s="293" t="s">
        <v>2363</v>
      </c>
      <c r="C48" s="293" t="s">
        <v>2626</v>
      </c>
      <c r="D48" s="296"/>
      <c r="E48" s="296"/>
      <c r="F48" s="296"/>
      <c r="G48" s="296"/>
      <c r="H48" s="296"/>
    </row>
    <row r="49" spans="1:8" ht="15">
      <c r="A49" s="291">
        <v>45</v>
      </c>
      <c r="B49" s="293" t="s">
        <v>2364</v>
      </c>
      <c r="C49" s="293" t="s">
        <v>2627</v>
      </c>
      <c r="D49" s="296"/>
      <c r="E49" s="296"/>
      <c r="F49" s="296"/>
      <c r="G49" s="296"/>
      <c r="H49" s="296"/>
    </row>
    <row r="50" spans="1:8" ht="15">
      <c r="A50" s="291">
        <v>46</v>
      </c>
      <c r="B50" s="293" t="s">
        <v>2055</v>
      </c>
      <c r="C50" s="293" t="s">
        <v>2646</v>
      </c>
      <c r="D50" s="296"/>
      <c r="E50" s="296"/>
      <c r="F50" s="296"/>
      <c r="G50" s="296"/>
      <c r="H50" s="296"/>
    </row>
    <row r="51" spans="1:8" ht="15">
      <c r="A51" s="291">
        <v>47</v>
      </c>
      <c r="B51" s="293" t="s">
        <v>2056</v>
      </c>
      <c r="C51" s="293" t="s">
        <v>2650</v>
      </c>
      <c r="D51" s="296"/>
      <c r="E51" s="296"/>
      <c r="F51" s="296"/>
      <c r="G51" s="296"/>
      <c r="H51" s="296"/>
    </row>
    <row r="52" spans="1:8" ht="15">
      <c r="A52" s="291">
        <v>48</v>
      </c>
      <c r="B52" s="293" t="s">
        <v>2104</v>
      </c>
      <c r="C52" s="293" t="s">
        <v>2651</v>
      </c>
      <c r="D52" s="296"/>
      <c r="E52" s="296"/>
      <c r="F52" s="296"/>
      <c r="G52" s="296"/>
      <c r="H52" s="296"/>
    </row>
    <row r="53" spans="1:8" ht="15">
      <c r="A53" s="291">
        <v>49</v>
      </c>
      <c r="B53" s="294" t="s">
        <v>2105</v>
      </c>
      <c r="C53" s="294" t="s">
        <v>2635</v>
      </c>
      <c r="D53" s="296"/>
      <c r="E53" s="296"/>
      <c r="F53" s="296"/>
      <c r="G53" s="296"/>
      <c r="H53" s="296"/>
    </row>
    <row r="54" spans="1:8" ht="15">
      <c r="A54" s="291">
        <v>50</v>
      </c>
      <c r="B54" s="293" t="s">
        <v>2106</v>
      </c>
      <c r="C54" s="293" t="s">
        <v>2636</v>
      </c>
      <c r="D54" s="296"/>
      <c r="E54" s="296"/>
      <c r="F54" s="296"/>
      <c r="G54" s="296"/>
      <c r="H54" s="296"/>
    </row>
    <row r="55" spans="1:8" ht="15">
      <c r="A55" s="291">
        <v>51</v>
      </c>
      <c r="B55" s="294" t="s">
        <v>2175</v>
      </c>
      <c r="C55" s="294" t="s">
        <v>2665</v>
      </c>
      <c r="D55" s="296"/>
      <c r="E55" s="296"/>
      <c r="F55" s="296"/>
      <c r="G55" s="296"/>
      <c r="H55" s="296"/>
    </row>
    <row r="56" spans="1:8" ht="15">
      <c r="A56" s="291">
        <v>52</v>
      </c>
      <c r="B56" s="293" t="s">
        <v>2176</v>
      </c>
      <c r="C56" s="293" t="s">
        <v>2637</v>
      </c>
      <c r="D56" s="296"/>
      <c r="E56" s="296"/>
      <c r="F56" s="296"/>
      <c r="G56" s="296"/>
      <c r="H56" s="296"/>
    </row>
    <row r="57" spans="1:8" ht="15">
      <c r="A57" s="291">
        <v>53</v>
      </c>
      <c r="B57" s="293" t="s">
        <v>2177</v>
      </c>
      <c r="C57" s="293" t="s">
        <v>2652</v>
      </c>
      <c r="D57" s="296"/>
      <c r="E57" s="296"/>
      <c r="F57" s="296"/>
      <c r="G57" s="296"/>
      <c r="H57" s="296"/>
    </row>
    <row r="58" spans="4:7" ht="12.75">
      <c r="D58">
        <f>SUM(D5:D57)</f>
        <v>0</v>
      </c>
      <c r="E58">
        <f>SUM(E5:E57)</f>
        <v>0</v>
      </c>
      <c r="F58">
        <f>SUM(F5:F57)</f>
        <v>0</v>
      </c>
      <c r="G58">
        <f>SUM(G5:G57)</f>
        <v>0</v>
      </c>
    </row>
  </sheetData>
  <sheetProtection/>
  <mergeCells count="4">
    <mergeCell ref="D3:F3"/>
    <mergeCell ref="C3:C4"/>
    <mergeCell ref="B3:B4"/>
    <mergeCell ref="A3:A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1"/>
  <sheetViews>
    <sheetView zoomScalePageLayoutView="0" workbookViewId="0" topLeftCell="A91">
      <selection activeCell="F101" sqref="F101"/>
    </sheetView>
  </sheetViews>
  <sheetFormatPr defaultColWidth="9.140625" defaultRowHeight="12.75"/>
  <cols>
    <col min="1" max="1" width="4.421875" style="1" customWidth="1"/>
    <col min="2" max="2" width="10.00390625" style="1" customWidth="1"/>
    <col min="3" max="3" width="16.7109375" style="1" customWidth="1"/>
    <col min="4" max="4" width="7.421875" style="1" customWidth="1"/>
    <col min="5" max="5" width="9.421875" style="1" customWidth="1"/>
    <col min="6" max="6" width="12.28125" style="1" customWidth="1"/>
    <col min="7" max="11" width="7.421875" style="1" customWidth="1"/>
    <col min="12" max="12" width="8.8515625" style="1" customWidth="1"/>
    <col min="13" max="16384" width="9.140625" style="1" customWidth="1"/>
  </cols>
  <sheetData>
    <row r="1" spans="7:12" ht="12.75" customHeight="1">
      <c r="G1" s="105"/>
      <c r="H1" s="105"/>
      <c r="I1" s="105"/>
      <c r="J1" s="105"/>
      <c r="K1" s="105"/>
      <c r="L1" s="105"/>
    </row>
    <row r="2" spans="1:12" ht="19.5" customHeight="1">
      <c r="A2" s="322" t="s">
        <v>732</v>
      </c>
      <c r="B2" s="322"/>
      <c r="C2" s="322"/>
      <c r="D2" s="322"/>
      <c r="E2" s="321" t="s">
        <v>733</v>
      </c>
      <c r="F2" s="321"/>
      <c r="G2" s="321"/>
      <c r="H2" s="321"/>
      <c r="I2" s="321"/>
      <c r="J2" s="321"/>
      <c r="K2" s="321"/>
      <c r="L2" s="39"/>
    </row>
    <row r="3" spans="1:12" ht="16.5">
      <c r="A3" s="321" t="s">
        <v>734</v>
      </c>
      <c r="B3" s="321"/>
      <c r="C3" s="321"/>
      <c r="D3" s="321"/>
      <c r="E3" s="321" t="s">
        <v>731</v>
      </c>
      <c r="F3" s="321"/>
      <c r="G3" s="321"/>
      <c r="H3" s="321"/>
      <c r="I3" s="321"/>
      <c r="J3" s="321"/>
      <c r="K3" s="321"/>
      <c r="L3" s="39"/>
    </row>
    <row r="4" spans="7:12" ht="16.5">
      <c r="G4" s="105"/>
      <c r="H4" s="105"/>
      <c r="I4" s="105"/>
      <c r="J4" s="105"/>
      <c r="K4" s="105"/>
      <c r="L4" s="105"/>
    </row>
    <row r="5" spans="1:12" ht="16.5">
      <c r="A5" s="321" t="s">
        <v>750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9"/>
    </row>
    <row r="6" spans="1:12" ht="16.5">
      <c r="A6" s="321" t="s">
        <v>2446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240"/>
    </row>
    <row r="7" spans="1:12" ht="16.5">
      <c r="A7" s="321" t="s">
        <v>2057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240"/>
    </row>
    <row r="8" spans="1:12" ht="17.25" customHeight="1">
      <c r="A8" s="321" t="s">
        <v>1977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240"/>
    </row>
    <row r="9" spans="1:12" s="2" customFormat="1" ht="17.25" customHeight="1">
      <c r="A9" s="327" t="s">
        <v>749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243"/>
    </row>
    <row r="10" spans="1:12" s="3" customFormat="1" ht="46.5" customHeight="1">
      <c r="A10" s="102" t="s">
        <v>729</v>
      </c>
      <c r="B10" s="102" t="s">
        <v>736</v>
      </c>
      <c r="C10" s="320" t="s">
        <v>735</v>
      </c>
      <c r="D10" s="320"/>
      <c r="E10" s="102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2444</v>
      </c>
      <c r="K10" s="103" t="s">
        <v>737</v>
      </c>
      <c r="L10" s="242"/>
    </row>
    <row r="11" spans="1:11" ht="22.5" customHeight="1">
      <c r="A11" s="42">
        <v>1</v>
      </c>
      <c r="B11" s="78">
        <v>1810215028</v>
      </c>
      <c r="C11" s="44" t="s">
        <v>1221</v>
      </c>
      <c r="D11" s="79" t="s">
        <v>1585</v>
      </c>
      <c r="E11" s="46">
        <v>34075</v>
      </c>
      <c r="F11" s="80" t="s">
        <v>2055</v>
      </c>
      <c r="G11" s="48">
        <v>90</v>
      </c>
      <c r="H11" s="48">
        <v>88</v>
      </c>
      <c r="I11" s="48">
        <f>(G11+H11)/2</f>
        <v>89</v>
      </c>
      <c r="J11" s="42" t="str">
        <f aca="true" t="shared" si="0" ref="J11:J74">IF(I11&gt;=90,"X SẮC",IF(I11&gt;=80,"TỐT",IF(I11&gt;=70,"KHÁ",IF(I11&gt;=60,"TB KHÁ",IF(I11&gt;=50,"T. BÌNH",IF(I11&gt;=30,"YẾU","KÉM"))))))</f>
        <v>TỐT</v>
      </c>
      <c r="K11" s="346"/>
    </row>
    <row r="12" spans="1:11" ht="22.5" customHeight="1">
      <c r="A12" s="51">
        <v>2</v>
      </c>
      <c r="B12" s="81">
        <v>1920214996</v>
      </c>
      <c r="C12" s="53" t="s">
        <v>1450</v>
      </c>
      <c r="D12" s="82" t="s">
        <v>1134</v>
      </c>
      <c r="E12" s="55">
        <v>34944</v>
      </c>
      <c r="F12" s="83" t="s">
        <v>2055</v>
      </c>
      <c r="G12" s="57">
        <v>75</v>
      </c>
      <c r="H12" s="57">
        <v>80</v>
      </c>
      <c r="I12" s="57">
        <f aca="true" t="shared" si="1" ref="I12:I75">(G12+H12)/2</f>
        <v>77.5</v>
      </c>
      <c r="J12" s="51" t="str">
        <f t="shared" si="0"/>
        <v>KHÁ</v>
      </c>
      <c r="K12" s="347"/>
    </row>
    <row r="13" spans="1:11" ht="22.5" customHeight="1">
      <c r="A13" s="51">
        <v>3</v>
      </c>
      <c r="B13" s="81">
        <v>1920252427</v>
      </c>
      <c r="C13" s="53" t="s">
        <v>2372</v>
      </c>
      <c r="D13" s="82" t="s">
        <v>1610</v>
      </c>
      <c r="E13" s="55">
        <v>34881</v>
      </c>
      <c r="F13" s="83" t="s">
        <v>2055</v>
      </c>
      <c r="G13" s="57">
        <v>85</v>
      </c>
      <c r="H13" s="57">
        <v>85</v>
      </c>
      <c r="I13" s="57">
        <f t="shared" si="1"/>
        <v>85</v>
      </c>
      <c r="J13" s="51" t="str">
        <f t="shared" si="0"/>
        <v>TỐT</v>
      </c>
      <c r="K13" s="347"/>
    </row>
    <row r="14" spans="1:11" ht="22.5" customHeight="1">
      <c r="A14" s="51">
        <v>4</v>
      </c>
      <c r="B14" s="81">
        <v>1920255521</v>
      </c>
      <c r="C14" s="53" t="s">
        <v>1125</v>
      </c>
      <c r="D14" s="82" t="s">
        <v>1556</v>
      </c>
      <c r="E14" s="55" t="s">
        <v>1126</v>
      </c>
      <c r="F14" s="83" t="s">
        <v>2055</v>
      </c>
      <c r="G14" s="57">
        <v>82</v>
      </c>
      <c r="H14" s="57">
        <v>80</v>
      </c>
      <c r="I14" s="57">
        <f t="shared" si="1"/>
        <v>81</v>
      </c>
      <c r="J14" s="51" t="str">
        <f t="shared" si="0"/>
        <v>TỐT</v>
      </c>
      <c r="K14" s="347"/>
    </row>
    <row r="15" spans="1:11" ht="22.5" customHeight="1">
      <c r="A15" s="51">
        <v>5</v>
      </c>
      <c r="B15" s="81">
        <v>2010230604</v>
      </c>
      <c r="C15" s="53" t="s">
        <v>2025</v>
      </c>
      <c r="D15" s="82" t="s">
        <v>1521</v>
      </c>
      <c r="E15" s="55">
        <v>35164</v>
      </c>
      <c r="F15" s="83" t="s">
        <v>2055</v>
      </c>
      <c r="G15" s="57">
        <v>85</v>
      </c>
      <c r="H15" s="57">
        <v>85</v>
      </c>
      <c r="I15" s="57">
        <f t="shared" si="1"/>
        <v>85</v>
      </c>
      <c r="J15" s="51" t="str">
        <f t="shared" si="0"/>
        <v>TỐT</v>
      </c>
      <c r="K15" s="347"/>
    </row>
    <row r="16" spans="1:11" ht="22.5" customHeight="1">
      <c r="A16" s="51">
        <v>6</v>
      </c>
      <c r="B16" s="81">
        <v>2020213334</v>
      </c>
      <c r="C16" s="53" t="s">
        <v>2023</v>
      </c>
      <c r="D16" s="82" t="s">
        <v>1685</v>
      </c>
      <c r="E16" s="55">
        <v>35120</v>
      </c>
      <c r="F16" s="83" t="s">
        <v>2055</v>
      </c>
      <c r="G16" s="57">
        <v>95</v>
      </c>
      <c r="H16" s="57">
        <v>95</v>
      </c>
      <c r="I16" s="57">
        <f t="shared" si="1"/>
        <v>95</v>
      </c>
      <c r="J16" s="51" t="str">
        <f t="shared" si="0"/>
        <v>X SẮC</v>
      </c>
      <c r="K16" s="347"/>
    </row>
    <row r="17" spans="1:11" ht="22.5" customHeight="1">
      <c r="A17" s="51">
        <v>7</v>
      </c>
      <c r="B17" s="81">
        <v>2020253020</v>
      </c>
      <c r="C17" s="53" t="s">
        <v>2006</v>
      </c>
      <c r="D17" s="82" t="s">
        <v>1927</v>
      </c>
      <c r="E17" s="55">
        <v>35365</v>
      </c>
      <c r="F17" s="83" t="s">
        <v>2055</v>
      </c>
      <c r="G17" s="57">
        <v>85</v>
      </c>
      <c r="H17" s="57">
        <v>90</v>
      </c>
      <c r="I17" s="57">
        <f t="shared" si="1"/>
        <v>87.5</v>
      </c>
      <c r="J17" s="51" t="str">
        <f t="shared" si="0"/>
        <v>TỐT</v>
      </c>
      <c r="K17" s="347"/>
    </row>
    <row r="18" spans="1:11" ht="22.5" customHeight="1">
      <c r="A18" s="51">
        <v>8</v>
      </c>
      <c r="B18" s="81">
        <v>2020253818</v>
      </c>
      <c r="C18" s="53" t="s">
        <v>2002</v>
      </c>
      <c r="D18" s="82" t="s">
        <v>1560</v>
      </c>
      <c r="E18" s="55">
        <v>35384</v>
      </c>
      <c r="F18" s="83" t="s">
        <v>2055</v>
      </c>
      <c r="G18" s="57">
        <v>85</v>
      </c>
      <c r="H18" s="57">
        <v>85</v>
      </c>
      <c r="I18" s="57">
        <f t="shared" si="1"/>
        <v>85</v>
      </c>
      <c r="J18" s="51" t="str">
        <f t="shared" si="0"/>
        <v>TỐT</v>
      </c>
      <c r="K18" s="347"/>
    </row>
    <row r="19" spans="1:12" ht="22.5" customHeight="1">
      <c r="A19" s="51">
        <v>9</v>
      </c>
      <c r="B19" s="81">
        <v>2020253880</v>
      </c>
      <c r="C19" s="53" t="s">
        <v>2021</v>
      </c>
      <c r="D19" s="82" t="s">
        <v>1602</v>
      </c>
      <c r="E19" s="55">
        <v>35240</v>
      </c>
      <c r="F19" s="83" t="s">
        <v>2055</v>
      </c>
      <c r="G19" s="57">
        <v>85</v>
      </c>
      <c r="H19" s="57">
        <v>0</v>
      </c>
      <c r="I19" s="57">
        <f t="shared" si="1"/>
        <v>42.5</v>
      </c>
      <c r="J19" s="51" t="str">
        <f t="shared" si="0"/>
        <v>YẾU</v>
      </c>
      <c r="K19" s="347" t="s">
        <v>2476</v>
      </c>
      <c r="L19" s="1" t="s">
        <v>2516</v>
      </c>
    </row>
    <row r="20" spans="1:11" ht="22.5" customHeight="1">
      <c r="A20" s="51">
        <v>10</v>
      </c>
      <c r="B20" s="81">
        <v>2020253967</v>
      </c>
      <c r="C20" s="53" t="s">
        <v>2018</v>
      </c>
      <c r="D20" s="82" t="s">
        <v>1594</v>
      </c>
      <c r="E20" s="55">
        <v>35204</v>
      </c>
      <c r="F20" s="83" t="s">
        <v>2055</v>
      </c>
      <c r="G20" s="57">
        <v>85</v>
      </c>
      <c r="H20" s="57">
        <v>85</v>
      </c>
      <c r="I20" s="57">
        <f t="shared" si="1"/>
        <v>85</v>
      </c>
      <c r="J20" s="51" t="str">
        <f t="shared" si="0"/>
        <v>TỐT</v>
      </c>
      <c r="K20" s="347"/>
    </row>
    <row r="21" spans="1:11" ht="22.5" customHeight="1">
      <c r="A21" s="51">
        <v>11</v>
      </c>
      <c r="B21" s="81">
        <v>2020253984</v>
      </c>
      <c r="C21" s="53" t="s">
        <v>1614</v>
      </c>
      <c r="D21" s="82" t="s">
        <v>1546</v>
      </c>
      <c r="E21" s="55">
        <v>35193</v>
      </c>
      <c r="F21" s="83" t="s">
        <v>2055</v>
      </c>
      <c r="G21" s="57">
        <v>85</v>
      </c>
      <c r="H21" s="57">
        <v>85</v>
      </c>
      <c r="I21" s="57">
        <f t="shared" si="1"/>
        <v>85</v>
      </c>
      <c r="J21" s="51" t="str">
        <f t="shared" si="0"/>
        <v>TỐT</v>
      </c>
      <c r="K21" s="347"/>
    </row>
    <row r="22" spans="1:11" ht="22.5" customHeight="1">
      <c r="A22" s="51">
        <v>12</v>
      </c>
      <c r="B22" s="81">
        <v>2020253995</v>
      </c>
      <c r="C22" s="53" t="s">
        <v>771</v>
      </c>
      <c r="D22" s="82" t="s">
        <v>1561</v>
      </c>
      <c r="E22" s="55">
        <v>35235</v>
      </c>
      <c r="F22" s="83" t="s">
        <v>2055</v>
      </c>
      <c r="G22" s="57">
        <v>85</v>
      </c>
      <c r="H22" s="57">
        <v>85</v>
      </c>
      <c r="I22" s="57">
        <f t="shared" si="1"/>
        <v>85</v>
      </c>
      <c r="J22" s="51" t="str">
        <f t="shared" si="0"/>
        <v>TỐT</v>
      </c>
      <c r="K22" s="347"/>
    </row>
    <row r="23" spans="1:11" ht="22.5" customHeight="1">
      <c r="A23" s="51">
        <v>13</v>
      </c>
      <c r="B23" s="81">
        <v>2020254105</v>
      </c>
      <c r="C23" s="53" t="s">
        <v>1221</v>
      </c>
      <c r="D23" s="82" t="s">
        <v>1518</v>
      </c>
      <c r="E23" s="55">
        <v>35189</v>
      </c>
      <c r="F23" s="83" t="s">
        <v>2055</v>
      </c>
      <c r="G23" s="57">
        <v>85</v>
      </c>
      <c r="H23" s="57">
        <v>85</v>
      </c>
      <c r="I23" s="57">
        <f t="shared" si="1"/>
        <v>85</v>
      </c>
      <c r="J23" s="51" t="str">
        <f t="shared" si="0"/>
        <v>TỐT</v>
      </c>
      <c r="K23" s="347"/>
    </row>
    <row r="24" spans="1:11" ht="22.5" customHeight="1">
      <c r="A24" s="51">
        <v>14</v>
      </c>
      <c r="B24" s="81">
        <v>2020254277</v>
      </c>
      <c r="C24" s="53" t="s">
        <v>1998</v>
      </c>
      <c r="D24" s="82" t="s">
        <v>1604</v>
      </c>
      <c r="E24" s="55">
        <v>35176</v>
      </c>
      <c r="F24" s="83" t="s">
        <v>2055</v>
      </c>
      <c r="G24" s="57">
        <v>85</v>
      </c>
      <c r="H24" s="57">
        <v>85</v>
      </c>
      <c r="I24" s="57">
        <f t="shared" si="1"/>
        <v>85</v>
      </c>
      <c r="J24" s="51" t="str">
        <f t="shared" si="0"/>
        <v>TỐT</v>
      </c>
      <c r="K24" s="347"/>
    </row>
    <row r="25" spans="1:11" ht="22.5" customHeight="1">
      <c r="A25" s="51">
        <v>15</v>
      </c>
      <c r="B25" s="81">
        <v>2020254414</v>
      </c>
      <c r="C25" s="53" t="s">
        <v>1115</v>
      </c>
      <c r="D25" s="82" t="s">
        <v>1563</v>
      </c>
      <c r="E25" s="55">
        <v>35241</v>
      </c>
      <c r="F25" s="83" t="s">
        <v>2055</v>
      </c>
      <c r="G25" s="57">
        <v>85</v>
      </c>
      <c r="H25" s="57">
        <v>85</v>
      </c>
      <c r="I25" s="57">
        <f t="shared" si="1"/>
        <v>85</v>
      </c>
      <c r="J25" s="51" t="str">
        <f t="shared" si="0"/>
        <v>TỐT</v>
      </c>
      <c r="K25" s="347"/>
    </row>
    <row r="26" spans="1:11" ht="22.5" customHeight="1">
      <c r="A26" s="51">
        <v>16</v>
      </c>
      <c r="B26" s="81">
        <v>2020254491</v>
      </c>
      <c r="C26" s="53" t="s">
        <v>2001</v>
      </c>
      <c r="D26" s="82" t="s">
        <v>1560</v>
      </c>
      <c r="E26" s="55">
        <v>35162</v>
      </c>
      <c r="F26" s="83" t="s">
        <v>2055</v>
      </c>
      <c r="G26" s="57">
        <v>95</v>
      </c>
      <c r="H26" s="57">
        <v>90</v>
      </c>
      <c r="I26" s="57">
        <f t="shared" si="1"/>
        <v>92.5</v>
      </c>
      <c r="J26" s="51" t="str">
        <f t="shared" si="0"/>
        <v>X SẮC</v>
      </c>
      <c r="K26" s="347"/>
    </row>
    <row r="27" spans="1:11" ht="22.5" customHeight="1">
      <c r="A27" s="51">
        <v>17</v>
      </c>
      <c r="B27" s="81">
        <v>2020254656</v>
      </c>
      <c r="C27" s="53" t="s">
        <v>2019</v>
      </c>
      <c r="D27" s="82" t="s">
        <v>1584</v>
      </c>
      <c r="E27" s="55">
        <v>35411</v>
      </c>
      <c r="F27" s="83" t="s">
        <v>2055</v>
      </c>
      <c r="G27" s="57">
        <v>85</v>
      </c>
      <c r="H27" s="57">
        <v>85</v>
      </c>
      <c r="I27" s="57">
        <f t="shared" si="1"/>
        <v>85</v>
      </c>
      <c r="J27" s="51" t="str">
        <f t="shared" si="0"/>
        <v>TỐT</v>
      </c>
      <c r="K27" s="347"/>
    </row>
    <row r="28" spans="1:11" ht="22.5" customHeight="1">
      <c r="A28" s="51">
        <v>18</v>
      </c>
      <c r="B28" s="81">
        <v>2020254711</v>
      </c>
      <c r="C28" s="53" t="s">
        <v>2004</v>
      </c>
      <c r="D28" s="82" t="s">
        <v>1679</v>
      </c>
      <c r="E28" s="55">
        <v>35232</v>
      </c>
      <c r="F28" s="83" t="s">
        <v>2055</v>
      </c>
      <c r="G28" s="57">
        <v>95</v>
      </c>
      <c r="H28" s="57">
        <v>88</v>
      </c>
      <c r="I28" s="57">
        <f t="shared" si="1"/>
        <v>91.5</v>
      </c>
      <c r="J28" s="51" t="str">
        <f t="shared" si="0"/>
        <v>X SẮC</v>
      </c>
      <c r="K28" s="347"/>
    </row>
    <row r="29" spans="1:11" ht="22.5" customHeight="1">
      <c r="A29" s="51">
        <v>19</v>
      </c>
      <c r="B29" s="81">
        <v>2020254850</v>
      </c>
      <c r="C29" s="53" t="s">
        <v>2017</v>
      </c>
      <c r="D29" s="82" t="s">
        <v>1610</v>
      </c>
      <c r="E29" s="55">
        <v>34958</v>
      </c>
      <c r="F29" s="83" t="s">
        <v>2055</v>
      </c>
      <c r="G29" s="57">
        <v>95</v>
      </c>
      <c r="H29" s="57">
        <v>95</v>
      </c>
      <c r="I29" s="57">
        <f t="shared" si="1"/>
        <v>95</v>
      </c>
      <c r="J29" s="51" t="str">
        <f t="shared" si="0"/>
        <v>X SẮC</v>
      </c>
      <c r="K29" s="347"/>
    </row>
    <row r="30" spans="1:11" ht="22.5" customHeight="1">
      <c r="A30" s="51">
        <v>20</v>
      </c>
      <c r="B30" s="81">
        <v>2020255073</v>
      </c>
      <c r="C30" s="53" t="s">
        <v>2009</v>
      </c>
      <c r="D30" s="82" t="s">
        <v>1721</v>
      </c>
      <c r="E30" s="55">
        <v>35367</v>
      </c>
      <c r="F30" s="83" t="s">
        <v>2055</v>
      </c>
      <c r="G30" s="57">
        <v>85</v>
      </c>
      <c r="H30" s="57">
        <v>85</v>
      </c>
      <c r="I30" s="57">
        <f t="shared" si="1"/>
        <v>85</v>
      </c>
      <c r="J30" s="51" t="str">
        <f t="shared" si="0"/>
        <v>TỐT</v>
      </c>
      <c r="K30" s="347"/>
    </row>
    <row r="31" spans="1:11" ht="22.5" customHeight="1">
      <c r="A31" s="51">
        <v>21</v>
      </c>
      <c r="B31" s="81">
        <v>2020255098</v>
      </c>
      <c r="C31" s="53" t="s">
        <v>2020</v>
      </c>
      <c r="D31" s="82" t="s">
        <v>1521</v>
      </c>
      <c r="E31" s="55">
        <v>35302</v>
      </c>
      <c r="F31" s="83" t="s">
        <v>2055</v>
      </c>
      <c r="G31" s="57">
        <v>88</v>
      </c>
      <c r="H31" s="57">
        <v>85</v>
      </c>
      <c r="I31" s="57">
        <f t="shared" si="1"/>
        <v>86.5</v>
      </c>
      <c r="J31" s="51" t="str">
        <f t="shared" si="0"/>
        <v>TỐT</v>
      </c>
      <c r="K31" s="347"/>
    </row>
    <row r="32" spans="1:11" ht="22.5" customHeight="1">
      <c r="A32" s="51">
        <v>22</v>
      </c>
      <c r="B32" s="81">
        <v>2020255578</v>
      </c>
      <c r="C32" s="53" t="s">
        <v>1999</v>
      </c>
      <c r="D32" s="82" t="s">
        <v>2000</v>
      </c>
      <c r="E32" s="55">
        <v>35261</v>
      </c>
      <c r="F32" s="83" t="s">
        <v>2055</v>
      </c>
      <c r="G32" s="57">
        <v>85</v>
      </c>
      <c r="H32" s="57">
        <v>85</v>
      </c>
      <c r="I32" s="57">
        <f t="shared" si="1"/>
        <v>85</v>
      </c>
      <c r="J32" s="51" t="str">
        <f t="shared" si="0"/>
        <v>TỐT</v>
      </c>
      <c r="K32" s="347"/>
    </row>
    <row r="33" spans="1:11" ht="22.5" customHeight="1">
      <c r="A33" s="51">
        <v>23</v>
      </c>
      <c r="B33" s="81">
        <v>2020255957</v>
      </c>
      <c r="C33" s="53" t="s">
        <v>2024</v>
      </c>
      <c r="D33" s="82" t="s">
        <v>1685</v>
      </c>
      <c r="E33" s="55">
        <v>35267</v>
      </c>
      <c r="F33" s="83" t="s">
        <v>2055</v>
      </c>
      <c r="G33" s="57">
        <v>85</v>
      </c>
      <c r="H33" s="57">
        <v>85</v>
      </c>
      <c r="I33" s="57">
        <f t="shared" si="1"/>
        <v>85</v>
      </c>
      <c r="J33" s="51" t="str">
        <f t="shared" si="0"/>
        <v>TỐT</v>
      </c>
      <c r="K33" s="347"/>
    </row>
    <row r="34" spans="1:11" ht="22.5" customHeight="1">
      <c r="A34" s="51">
        <v>24</v>
      </c>
      <c r="B34" s="81">
        <v>2020256604</v>
      </c>
      <c r="C34" s="53" t="s">
        <v>2013</v>
      </c>
      <c r="D34" s="82" t="s">
        <v>1611</v>
      </c>
      <c r="E34" s="55">
        <v>35261</v>
      </c>
      <c r="F34" s="83" t="s">
        <v>2055</v>
      </c>
      <c r="G34" s="57">
        <v>85</v>
      </c>
      <c r="H34" s="57">
        <v>85</v>
      </c>
      <c r="I34" s="57">
        <f t="shared" si="1"/>
        <v>85</v>
      </c>
      <c r="J34" s="51" t="str">
        <f t="shared" si="0"/>
        <v>TỐT</v>
      </c>
      <c r="K34" s="347"/>
    </row>
    <row r="35" spans="1:11" ht="22.5" customHeight="1">
      <c r="A35" s="51">
        <v>25</v>
      </c>
      <c r="B35" s="81">
        <v>2020257122</v>
      </c>
      <c r="C35" s="53" t="s">
        <v>2016</v>
      </c>
      <c r="D35" s="82" t="s">
        <v>1546</v>
      </c>
      <c r="E35" s="55">
        <v>34967</v>
      </c>
      <c r="F35" s="83" t="s">
        <v>2055</v>
      </c>
      <c r="G35" s="57">
        <v>85</v>
      </c>
      <c r="H35" s="57">
        <v>85</v>
      </c>
      <c r="I35" s="57">
        <f t="shared" si="1"/>
        <v>85</v>
      </c>
      <c r="J35" s="51" t="str">
        <f t="shared" si="0"/>
        <v>TỐT</v>
      </c>
      <c r="K35" s="347"/>
    </row>
    <row r="36" spans="1:11" ht="22.5" customHeight="1">
      <c r="A36" s="51">
        <v>26</v>
      </c>
      <c r="B36" s="81">
        <v>2020257618</v>
      </c>
      <c r="C36" s="53" t="s">
        <v>2015</v>
      </c>
      <c r="D36" s="82" t="s">
        <v>1647</v>
      </c>
      <c r="E36" s="55">
        <v>34999</v>
      </c>
      <c r="F36" s="83" t="s">
        <v>2055</v>
      </c>
      <c r="G36" s="57">
        <v>85</v>
      </c>
      <c r="H36" s="57">
        <v>85</v>
      </c>
      <c r="I36" s="57">
        <f t="shared" si="1"/>
        <v>85</v>
      </c>
      <c r="J36" s="51" t="str">
        <f t="shared" si="0"/>
        <v>TỐT</v>
      </c>
      <c r="K36" s="347"/>
    </row>
    <row r="37" spans="1:11" ht="22.5" customHeight="1">
      <c r="A37" s="51">
        <v>27</v>
      </c>
      <c r="B37" s="81">
        <v>2020258137</v>
      </c>
      <c r="C37" s="53" t="s">
        <v>2007</v>
      </c>
      <c r="D37" s="82" t="s">
        <v>2008</v>
      </c>
      <c r="E37" s="55">
        <v>35159</v>
      </c>
      <c r="F37" s="83" t="s">
        <v>2055</v>
      </c>
      <c r="G37" s="57">
        <v>85</v>
      </c>
      <c r="H37" s="57">
        <v>0</v>
      </c>
      <c r="I37" s="57">
        <f t="shared" si="1"/>
        <v>42.5</v>
      </c>
      <c r="J37" s="51" t="str">
        <f t="shared" si="0"/>
        <v>YẾU</v>
      </c>
      <c r="K37" s="347" t="s">
        <v>2500</v>
      </c>
    </row>
    <row r="38" spans="1:11" ht="22.5" customHeight="1">
      <c r="A38" s="51">
        <v>28</v>
      </c>
      <c r="B38" s="81">
        <v>2020266234</v>
      </c>
      <c r="C38" s="53" t="s">
        <v>2010</v>
      </c>
      <c r="D38" s="82" t="s">
        <v>1663</v>
      </c>
      <c r="E38" s="55">
        <v>35311</v>
      </c>
      <c r="F38" s="83" t="s">
        <v>2055</v>
      </c>
      <c r="G38" s="57">
        <v>85</v>
      </c>
      <c r="H38" s="57">
        <v>80</v>
      </c>
      <c r="I38" s="57">
        <f t="shared" si="1"/>
        <v>82.5</v>
      </c>
      <c r="J38" s="51" t="str">
        <f t="shared" si="0"/>
        <v>TỐT</v>
      </c>
      <c r="K38" s="347"/>
    </row>
    <row r="39" spans="1:11" ht="22.5" customHeight="1">
      <c r="A39" s="51">
        <v>29</v>
      </c>
      <c r="B39" s="81">
        <v>2020340597</v>
      </c>
      <c r="C39" s="53" t="s">
        <v>2026</v>
      </c>
      <c r="D39" s="82" t="s">
        <v>1668</v>
      </c>
      <c r="E39" s="55">
        <v>35288</v>
      </c>
      <c r="F39" s="83" t="s">
        <v>2055</v>
      </c>
      <c r="G39" s="57">
        <v>85</v>
      </c>
      <c r="H39" s="57">
        <v>85</v>
      </c>
      <c r="I39" s="57">
        <f t="shared" si="1"/>
        <v>85</v>
      </c>
      <c r="J39" s="51" t="str">
        <f t="shared" si="0"/>
        <v>TỐT</v>
      </c>
      <c r="K39" s="347"/>
    </row>
    <row r="40" spans="1:11" ht="22.5" customHeight="1">
      <c r="A40" s="51">
        <v>30</v>
      </c>
      <c r="B40" s="81">
        <v>2020513259</v>
      </c>
      <c r="C40" s="53" t="s">
        <v>2005</v>
      </c>
      <c r="D40" s="82" t="s">
        <v>1690</v>
      </c>
      <c r="E40" s="55">
        <v>35387</v>
      </c>
      <c r="F40" s="83" t="s">
        <v>2055</v>
      </c>
      <c r="G40" s="57">
        <v>84</v>
      </c>
      <c r="H40" s="57">
        <v>85</v>
      </c>
      <c r="I40" s="57">
        <f t="shared" si="1"/>
        <v>84.5</v>
      </c>
      <c r="J40" s="51" t="str">
        <f t="shared" si="0"/>
        <v>TỐT</v>
      </c>
      <c r="K40" s="347"/>
    </row>
    <row r="41" spans="1:11" ht="22.5" customHeight="1">
      <c r="A41" s="51">
        <v>31</v>
      </c>
      <c r="B41" s="81">
        <v>2020514428</v>
      </c>
      <c r="C41" s="53" t="s">
        <v>2011</v>
      </c>
      <c r="D41" s="82" t="s">
        <v>1517</v>
      </c>
      <c r="E41" s="55">
        <v>35269</v>
      </c>
      <c r="F41" s="83" t="s">
        <v>2055</v>
      </c>
      <c r="G41" s="57">
        <v>85</v>
      </c>
      <c r="H41" s="57">
        <v>75</v>
      </c>
      <c r="I41" s="57">
        <f t="shared" si="1"/>
        <v>80</v>
      </c>
      <c r="J41" s="51" t="str">
        <f t="shared" si="0"/>
        <v>TỐT</v>
      </c>
      <c r="K41" s="347"/>
    </row>
    <row r="42" spans="1:11" ht="22.5" customHeight="1">
      <c r="A42" s="51">
        <v>32</v>
      </c>
      <c r="B42" s="81">
        <v>2020517793</v>
      </c>
      <c r="C42" s="53" t="s">
        <v>2022</v>
      </c>
      <c r="D42" s="82" t="s">
        <v>762</v>
      </c>
      <c r="E42" s="55">
        <v>35169</v>
      </c>
      <c r="F42" s="83" t="s">
        <v>2055</v>
      </c>
      <c r="G42" s="57">
        <v>85</v>
      </c>
      <c r="H42" s="57">
        <v>85</v>
      </c>
      <c r="I42" s="57">
        <f t="shared" si="1"/>
        <v>85</v>
      </c>
      <c r="J42" s="51" t="str">
        <f t="shared" si="0"/>
        <v>TỐT</v>
      </c>
      <c r="K42" s="347"/>
    </row>
    <row r="43" spans="1:11" ht="22.5" customHeight="1">
      <c r="A43" s="51">
        <v>33</v>
      </c>
      <c r="B43" s="81">
        <v>2021253494</v>
      </c>
      <c r="C43" s="53" t="s">
        <v>2027</v>
      </c>
      <c r="D43" s="82" t="s">
        <v>1598</v>
      </c>
      <c r="E43" s="55">
        <v>35372</v>
      </c>
      <c r="F43" s="83" t="s">
        <v>2055</v>
      </c>
      <c r="G43" s="57">
        <v>85</v>
      </c>
      <c r="H43" s="57">
        <v>90</v>
      </c>
      <c r="I43" s="57">
        <f t="shared" si="1"/>
        <v>87.5</v>
      </c>
      <c r="J43" s="51" t="str">
        <f t="shared" si="0"/>
        <v>TỐT</v>
      </c>
      <c r="K43" s="347"/>
    </row>
    <row r="44" spans="1:11" ht="22.5" customHeight="1">
      <c r="A44" s="51">
        <v>34</v>
      </c>
      <c r="B44" s="81">
        <v>2021254360</v>
      </c>
      <c r="C44" s="53" t="s">
        <v>2012</v>
      </c>
      <c r="D44" s="82" t="s">
        <v>1574</v>
      </c>
      <c r="E44" s="55">
        <v>35212</v>
      </c>
      <c r="F44" s="83" t="s">
        <v>2055</v>
      </c>
      <c r="G44" s="57">
        <v>85</v>
      </c>
      <c r="H44" s="57">
        <v>85</v>
      </c>
      <c r="I44" s="57">
        <f t="shared" si="1"/>
        <v>85</v>
      </c>
      <c r="J44" s="51" t="str">
        <f t="shared" si="0"/>
        <v>TỐT</v>
      </c>
      <c r="K44" s="347"/>
    </row>
    <row r="45" spans="1:11" ht="22.5" customHeight="1">
      <c r="A45" s="51">
        <v>35</v>
      </c>
      <c r="B45" s="81">
        <v>2021256714</v>
      </c>
      <c r="C45" s="53" t="s">
        <v>1888</v>
      </c>
      <c r="D45" s="82" t="s">
        <v>1709</v>
      </c>
      <c r="E45" s="55">
        <v>35297</v>
      </c>
      <c r="F45" s="83" t="s">
        <v>2055</v>
      </c>
      <c r="G45" s="57">
        <v>85</v>
      </c>
      <c r="H45" s="57">
        <v>80</v>
      </c>
      <c r="I45" s="57">
        <f t="shared" si="1"/>
        <v>82.5</v>
      </c>
      <c r="J45" s="51" t="str">
        <f t="shared" si="0"/>
        <v>TỐT</v>
      </c>
      <c r="K45" s="347"/>
    </row>
    <row r="46" spans="1:11" ht="22.5" customHeight="1">
      <c r="A46" s="51">
        <v>36</v>
      </c>
      <c r="B46" s="81">
        <v>2021266797</v>
      </c>
      <c r="C46" s="53" t="s">
        <v>2014</v>
      </c>
      <c r="D46" s="82" t="s">
        <v>1709</v>
      </c>
      <c r="E46" s="55">
        <v>35334</v>
      </c>
      <c r="F46" s="83" t="s">
        <v>2055</v>
      </c>
      <c r="G46" s="57">
        <v>85</v>
      </c>
      <c r="H46" s="57">
        <v>85</v>
      </c>
      <c r="I46" s="57">
        <f t="shared" si="1"/>
        <v>85</v>
      </c>
      <c r="J46" s="51" t="str">
        <f t="shared" si="0"/>
        <v>TỐT</v>
      </c>
      <c r="K46" s="347"/>
    </row>
    <row r="47" spans="1:11" ht="22.5" customHeight="1">
      <c r="A47" s="51">
        <v>37</v>
      </c>
      <c r="B47" s="81">
        <v>2021347230</v>
      </c>
      <c r="C47" s="53" t="s">
        <v>2003</v>
      </c>
      <c r="D47" s="82" t="s">
        <v>1679</v>
      </c>
      <c r="E47" s="55">
        <v>35394</v>
      </c>
      <c r="F47" s="83" t="s">
        <v>2055</v>
      </c>
      <c r="G47" s="57">
        <v>85</v>
      </c>
      <c r="H47" s="57">
        <v>85</v>
      </c>
      <c r="I47" s="57">
        <f t="shared" si="1"/>
        <v>85</v>
      </c>
      <c r="J47" s="51" t="str">
        <f t="shared" si="0"/>
        <v>TỐT</v>
      </c>
      <c r="K47" s="347"/>
    </row>
    <row r="48" spans="1:12" ht="18.75" customHeight="1">
      <c r="A48" s="51">
        <v>38</v>
      </c>
      <c r="B48" s="81">
        <v>1921126445</v>
      </c>
      <c r="C48" s="53" t="s">
        <v>1648</v>
      </c>
      <c r="D48" s="82" t="s">
        <v>1538</v>
      </c>
      <c r="E48" s="55" t="s">
        <v>852</v>
      </c>
      <c r="F48" s="83" t="s">
        <v>2055</v>
      </c>
      <c r="G48" s="57">
        <v>88</v>
      </c>
      <c r="H48" s="57">
        <v>90</v>
      </c>
      <c r="I48" s="57">
        <f t="shared" si="1"/>
        <v>89</v>
      </c>
      <c r="J48" s="51" t="str">
        <f t="shared" si="0"/>
        <v>TỐT</v>
      </c>
      <c r="K48" s="348"/>
      <c r="L48" s="1" t="s">
        <v>2531</v>
      </c>
    </row>
    <row r="49" spans="1:11" ht="22.5" customHeight="1">
      <c r="A49" s="51">
        <v>39</v>
      </c>
      <c r="B49" s="81">
        <v>2020214588</v>
      </c>
      <c r="C49" s="53" t="s">
        <v>2028</v>
      </c>
      <c r="D49" s="82" t="s">
        <v>1543</v>
      </c>
      <c r="E49" s="55">
        <v>35309</v>
      </c>
      <c r="F49" s="83" t="s">
        <v>2056</v>
      </c>
      <c r="G49" s="57">
        <v>85</v>
      </c>
      <c r="H49" s="57">
        <v>85</v>
      </c>
      <c r="I49" s="57">
        <f t="shared" si="1"/>
        <v>85</v>
      </c>
      <c r="J49" s="51" t="str">
        <f t="shared" si="0"/>
        <v>TỐT</v>
      </c>
      <c r="K49" s="347"/>
    </row>
    <row r="50" spans="1:11" ht="22.5" customHeight="1">
      <c r="A50" s="51">
        <v>40</v>
      </c>
      <c r="B50" s="81">
        <v>2020245785</v>
      </c>
      <c r="C50" s="53" t="s">
        <v>2029</v>
      </c>
      <c r="D50" s="82" t="s">
        <v>1601</v>
      </c>
      <c r="E50" s="55">
        <v>34944</v>
      </c>
      <c r="F50" s="83" t="s">
        <v>2056</v>
      </c>
      <c r="G50" s="57">
        <v>85</v>
      </c>
      <c r="H50" s="57">
        <v>80</v>
      </c>
      <c r="I50" s="57">
        <f t="shared" si="1"/>
        <v>82.5</v>
      </c>
      <c r="J50" s="51" t="str">
        <f t="shared" si="0"/>
        <v>TỐT</v>
      </c>
      <c r="K50" s="347"/>
    </row>
    <row r="51" spans="1:11" ht="22.5" customHeight="1">
      <c r="A51" s="51">
        <v>41</v>
      </c>
      <c r="B51" s="81">
        <v>171326748</v>
      </c>
      <c r="C51" s="53" t="s">
        <v>1907</v>
      </c>
      <c r="D51" s="82" t="s">
        <v>1601</v>
      </c>
      <c r="E51" s="55">
        <v>33984</v>
      </c>
      <c r="F51" s="83" t="s">
        <v>2056</v>
      </c>
      <c r="G51" s="57">
        <v>85</v>
      </c>
      <c r="H51" s="57">
        <v>85</v>
      </c>
      <c r="I51" s="57">
        <f t="shared" si="1"/>
        <v>85</v>
      </c>
      <c r="J51" s="51" t="str">
        <f t="shared" si="0"/>
        <v>TỐT</v>
      </c>
      <c r="K51" s="347"/>
    </row>
    <row r="52" spans="1:11" ht="22.5" customHeight="1">
      <c r="A52" s="51">
        <v>42</v>
      </c>
      <c r="B52" s="81">
        <v>2021255788</v>
      </c>
      <c r="C52" s="53" t="s">
        <v>2030</v>
      </c>
      <c r="D52" s="82" t="s">
        <v>1575</v>
      </c>
      <c r="E52" s="55">
        <v>34519</v>
      </c>
      <c r="F52" s="83" t="s">
        <v>2056</v>
      </c>
      <c r="G52" s="57">
        <v>100</v>
      </c>
      <c r="H52" s="57">
        <v>100</v>
      </c>
      <c r="I52" s="57">
        <f t="shared" si="1"/>
        <v>100</v>
      </c>
      <c r="J52" s="51" t="str">
        <f t="shared" si="0"/>
        <v>X SẮC</v>
      </c>
      <c r="K52" s="347"/>
    </row>
    <row r="53" spans="1:11" ht="22.5" customHeight="1">
      <c r="A53" s="51">
        <v>43</v>
      </c>
      <c r="B53" s="81">
        <v>2020266853</v>
      </c>
      <c r="C53" s="53" t="s">
        <v>2031</v>
      </c>
      <c r="D53" s="82" t="s">
        <v>1560</v>
      </c>
      <c r="E53" s="55">
        <v>34952</v>
      </c>
      <c r="F53" s="83" t="s">
        <v>2056</v>
      </c>
      <c r="G53" s="57">
        <v>85</v>
      </c>
      <c r="H53" s="57">
        <v>88</v>
      </c>
      <c r="I53" s="57">
        <f t="shared" si="1"/>
        <v>86.5</v>
      </c>
      <c r="J53" s="51" t="str">
        <f t="shared" si="0"/>
        <v>TỐT</v>
      </c>
      <c r="K53" s="347"/>
    </row>
    <row r="54" spans="1:11" ht="22.5" customHeight="1">
      <c r="A54" s="51">
        <v>44</v>
      </c>
      <c r="B54" s="81">
        <v>2020254327</v>
      </c>
      <c r="C54" s="53" t="s">
        <v>1614</v>
      </c>
      <c r="D54" s="82" t="s">
        <v>1679</v>
      </c>
      <c r="E54" s="55">
        <v>35022</v>
      </c>
      <c r="F54" s="83" t="s">
        <v>2056</v>
      </c>
      <c r="G54" s="57">
        <v>88</v>
      </c>
      <c r="H54" s="57">
        <v>83</v>
      </c>
      <c r="I54" s="57">
        <f t="shared" si="1"/>
        <v>85.5</v>
      </c>
      <c r="J54" s="51" t="str">
        <f t="shared" si="0"/>
        <v>TỐT</v>
      </c>
      <c r="K54" s="347"/>
    </row>
    <row r="55" spans="1:11" ht="22.5" customHeight="1">
      <c r="A55" s="51">
        <v>45</v>
      </c>
      <c r="B55" s="81">
        <v>2020254474</v>
      </c>
      <c r="C55" s="53" t="s">
        <v>1065</v>
      </c>
      <c r="D55" s="82" t="s">
        <v>1553</v>
      </c>
      <c r="E55" s="55">
        <v>35072</v>
      </c>
      <c r="F55" s="83" t="s">
        <v>2056</v>
      </c>
      <c r="G55" s="57">
        <v>85</v>
      </c>
      <c r="H55" s="57">
        <v>83</v>
      </c>
      <c r="I55" s="57">
        <f t="shared" si="1"/>
        <v>84</v>
      </c>
      <c r="J55" s="51" t="str">
        <f t="shared" si="0"/>
        <v>TỐT</v>
      </c>
      <c r="K55" s="347"/>
    </row>
    <row r="56" spans="1:11" ht="22.5" customHeight="1">
      <c r="A56" s="51">
        <v>46</v>
      </c>
      <c r="B56" s="81">
        <v>2020234719</v>
      </c>
      <c r="C56" s="53" t="s">
        <v>2033</v>
      </c>
      <c r="D56" s="82" t="s">
        <v>1534</v>
      </c>
      <c r="E56" s="55">
        <v>35075</v>
      </c>
      <c r="F56" s="83" t="s">
        <v>2056</v>
      </c>
      <c r="G56" s="57">
        <v>85</v>
      </c>
      <c r="H56" s="57">
        <v>83</v>
      </c>
      <c r="I56" s="57">
        <f t="shared" si="1"/>
        <v>84</v>
      </c>
      <c r="J56" s="51" t="str">
        <f t="shared" si="0"/>
        <v>TỐT</v>
      </c>
      <c r="K56" s="347"/>
    </row>
    <row r="57" spans="1:11" ht="22.5" customHeight="1">
      <c r="A57" s="51">
        <v>47</v>
      </c>
      <c r="B57" s="81">
        <v>2021257105</v>
      </c>
      <c r="C57" s="53" t="s">
        <v>1892</v>
      </c>
      <c r="D57" s="82" t="s">
        <v>1635</v>
      </c>
      <c r="E57" s="55">
        <v>35175</v>
      </c>
      <c r="F57" s="83" t="s">
        <v>2056</v>
      </c>
      <c r="G57" s="57">
        <v>85</v>
      </c>
      <c r="H57" s="57">
        <v>80</v>
      </c>
      <c r="I57" s="57">
        <f t="shared" si="1"/>
        <v>82.5</v>
      </c>
      <c r="J57" s="51" t="str">
        <f t="shared" si="0"/>
        <v>TỐT</v>
      </c>
      <c r="K57" s="347"/>
    </row>
    <row r="58" spans="1:11" ht="22.5" customHeight="1">
      <c r="A58" s="51">
        <v>48</v>
      </c>
      <c r="B58" s="81">
        <v>2020256476</v>
      </c>
      <c r="C58" s="53" t="s">
        <v>2034</v>
      </c>
      <c r="D58" s="82" t="s">
        <v>1561</v>
      </c>
      <c r="E58" s="55">
        <v>35359</v>
      </c>
      <c r="F58" s="83" t="s">
        <v>2056</v>
      </c>
      <c r="G58" s="57">
        <v>85</v>
      </c>
      <c r="H58" s="57">
        <v>85</v>
      </c>
      <c r="I58" s="57">
        <f t="shared" si="1"/>
        <v>85</v>
      </c>
      <c r="J58" s="51" t="str">
        <f t="shared" si="0"/>
        <v>TỐT</v>
      </c>
      <c r="K58" s="347"/>
    </row>
    <row r="59" spans="1:11" ht="22.5" customHeight="1">
      <c r="A59" s="51">
        <v>49</v>
      </c>
      <c r="B59" s="81">
        <v>2021266334</v>
      </c>
      <c r="C59" s="53" t="s">
        <v>1078</v>
      </c>
      <c r="D59" s="82" t="s">
        <v>1561</v>
      </c>
      <c r="E59" s="55">
        <v>35223</v>
      </c>
      <c r="F59" s="83" t="s">
        <v>2056</v>
      </c>
      <c r="G59" s="57">
        <v>85</v>
      </c>
      <c r="H59" s="57">
        <v>80</v>
      </c>
      <c r="I59" s="57">
        <f t="shared" si="1"/>
        <v>82.5</v>
      </c>
      <c r="J59" s="51" t="str">
        <f t="shared" si="0"/>
        <v>TỐT</v>
      </c>
      <c r="K59" s="347"/>
    </row>
    <row r="60" spans="1:11" ht="22.5" customHeight="1">
      <c r="A60" s="51">
        <v>50</v>
      </c>
      <c r="B60" s="81">
        <v>2020254457</v>
      </c>
      <c r="C60" s="53" t="s">
        <v>2035</v>
      </c>
      <c r="D60" s="82" t="s">
        <v>1518</v>
      </c>
      <c r="E60" s="55">
        <v>35092</v>
      </c>
      <c r="F60" s="83" t="s">
        <v>2056</v>
      </c>
      <c r="G60" s="57">
        <v>82</v>
      </c>
      <c r="H60" s="57">
        <v>83</v>
      </c>
      <c r="I60" s="57">
        <f t="shared" si="1"/>
        <v>82.5</v>
      </c>
      <c r="J60" s="51" t="str">
        <f t="shared" si="0"/>
        <v>TỐT</v>
      </c>
      <c r="K60" s="347"/>
    </row>
    <row r="61" spans="1:11" ht="22.5" customHeight="1">
      <c r="A61" s="51">
        <v>51</v>
      </c>
      <c r="B61" s="81">
        <v>2020254369</v>
      </c>
      <c r="C61" s="53" t="s">
        <v>2036</v>
      </c>
      <c r="D61" s="82" t="s">
        <v>1518</v>
      </c>
      <c r="E61" s="55">
        <v>35254</v>
      </c>
      <c r="F61" s="83" t="s">
        <v>2056</v>
      </c>
      <c r="G61" s="57">
        <v>95</v>
      </c>
      <c r="H61" s="57">
        <v>88</v>
      </c>
      <c r="I61" s="57">
        <f t="shared" si="1"/>
        <v>91.5</v>
      </c>
      <c r="J61" s="51" t="str">
        <f t="shared" si="0"/>
        <v>X SẮC</v>
      </c>
      <c r="K61" s="347"/>
    </row>
    <row r="62" spans="1:11" ht="22.5" customHeight="1">
      <c r="A62" s="51">
        <v>52</v>
      </c>
      <c r="B62" s="81">
        <v>2020243627</v>
      </c>
      <c r="C62" s="53" t="s">
        <v>2037</v>
      </c>
      <c r="D62" s="82" t="s">
        <v>1533</v>
      </c>
      <c r="E62" s="55">
        <v>35022</v>
      </c>
      <c r="F62" s="83" t="s">
        <v>2056</v>
      </c>
      <c r="G62" s="57">
        <v>85</v>
      </c>
      <c r="H62" s="57">
        <v>88</v>
      </c>
      <c r="I62" s="57">
        <f t="shared" si="1"/>
        <v>86.5</v>
      </c>
      <c r="J62" s="51" t="str">
        <f t="shared" si="0"/>
        <v>TỐT</v>
      </c>
      <c r="K62" s="347"/>
    </row>
    <row r="63" spans="1:11" ht="22.5" customHeight="1">
      <c r="A63" s="51">
        <v>53</v>
      </c>
      <c r="B63" s="81">
        <v>2020254184</v>
      </c>
      <c r="C63" s="53" t="s">
        <v>1402</v>
      </c>
      <c r="D63" s="82" t="s">
        <v>1533</v>
      </c>
      <c r="E63" s="55">
        <v>35413</v>
      </c>
      <c r="F63" s="83" t="s">
        <v>2056</v>
      </c>
      <c r="G63" s="57">
        <v>85</v>
      </c>
      <c r="H63" s="57">
        <v>88</v>
      </c>
      <c r="I63" s="57">
        <f t="shared" si="1"/>
        <v>86.5</v>
      </c>
      <c r="J63" s="51" t="str">
        <f t="shared" si="0"/>
        <v>TỐT</v>
      </c>
      <c r="K63" s="347"/>
    </row>
    <row r="64" spans="1:11" ht="22.5" customHeight="1">
      <c r="A64" s="51">
        <v>54</v>
      </c>
      <c r="B64" s="81">
        <v>2021340532</v>
      </c>
      <c r="C64" s="53" t="s">
        <v>1582</v>
      </c>
      <c r="D64" s="82" t="s">
        <v>1586</v>
      </c>
      <c r="E64" s="55">
        <v>34996</v>
      </c>
      <c r="F64" s="83" t="s">
        <v>2056</v>
      </c>
      <c r="G64" s="57">
        <v>60</v>
      </c>
      <c r="H64" s="57">
        <v>0</v>
      </c>
      <c r="I64" s="57">
        <f t="shared" si="1"/>
        <v>30</v>
      </c>
      <c r="J64" s="51" t="str">
        <f t="shared" si="0"/>
        <v>YẾU</v>
      </c>
      <c r="K64" s="347" t="s">
        <v>2499</v>
      </c>
    </row>
    <row r="65" spans="1:11" ht="22.5" customHeight="1">
      <c r="A65" s="51">
        <v>55</v>
      </c>
      <c r="B65" s="81">
        <v>2020256583</v>
      </c>
      <c r="C65" s="53" t="s">
        <v>1192</v>
      </c>
      <c r="D65" s="82" t="s">
        <v>1663</v>
      </c>
      <c r="E65" s="55">
        <v>34781</v>
      </c>
      <c r="F65" s="83" t="s">
        <v>2056</v>
      </c>
      <c r="G65" s="57">
        <v>85</v>
      </c>
      <c r="H65" s="57">
        <v>88</v>
      </c>
      <c r="I65" s="57">
        <f t="shared" si="1"/>
        <v>86.5</v>
      </c>
      <c r="J65" s="51" t="str">
        <f t="shared" si="0"/>
        <v>TỐT</v>
      </c>
      <c r="K65" s="347"/>
    </row>
    <row r="66" spans="1:11" ht="22.5" customHeight="1">
      <c r="A66" s="51">
        <v>56</v>
      </c>
      <c r="B66" s="81">
        <v>161325564</v>
      </c>
      <c r="C66" s="53" t="s">
        <v>2038</v>
      </c>
      <c r="D66" s="82" t="s">
        <v>1664</v>
      </c>
      <c r="E66" s="55">
        <v>33757</v>
      </c>
      <c r="F66" s="83" t="s">
        <v>2056</v>
      </c>
      <c r="G66" s="57">
        <v>90</v>
      </c>
      <c r="H66" s="57">
        <v>90</v>
      </c>
      <c r="I66" s="57">
        <f t="shared" si="1"/>
        <v>90</v>
      </c>
      <c r="J66" s="51" t="str">
        <f t="shared" si="0"/>
        <v>X SẮC</v>
      </c>
      <c r="K66" s="347"/>
    </row>
    <row r="67" spans="1:11" ht="22.5" customHeight="1">
      <c r="A67" s="51">
        <v>57</v>
      </c>
      <c r="B67" s="81">
        <v>2020258190</v>
      </c>
      <c r="C67" s="53" t="s">
        <v>2039</v>
      </c>
      <c r="D67" s="82" t="s">
        <v>1647</v>
      </c>
      <c r="E67" s="55">
        <v>35011</v>
      </c>
      <c r="F67" s="83" t="s">
        <v>2056</v>
      </c>
      <c r="G67" s="57">
        <v>95</v>
      </c>
      <c r="H67" s="57">
        <v>95</v>
      </c>
      <c r="I67" s="57">
        <f t="shared" si="1"/>
        <v>95</v>
      </c>
      <c r="J67" s="51" t="str">
        <f t="shared" si="0"/>
        <v>X SẮC</v>
      </c>
      <c r="K67" s="347"/>
    </row>
    <row r="68" spans="1:11" ht="22.5" customHeight="1">
      <c r="A68" s="51">
        <v>58</v>
      </c>
      <c r="B68" s="81">
        <v>2020256243</v>
      </c>
      <c r="C68" s="53" t="s">
        <v>2040</v>
      </c>
      <c r="D68" s="82" t="s">
        <v>1556</v>
      </c>
      <c r="E68" s="55">
        <v>35065</v>
      </c>
      <c r="F68" s="83" t="s">
        <v>2056</v>
      </c>
      <c r="G68" s="57">
        <v>85</v>
      </c>
      <c r="H68" s="57">
        <v>80</v>
      </c>
      <c r="I68" s="57">
        <f t="shared" si="1"/>
        <v>82.5</v>
      </c>
      <c r="J68" s="51" t="str">
        <f t="shared" si="0"/>
        <v>TỐT</v>
      </c>
      <c r="K68" s="347"/>
    </row>
    <row r="69" spans="1:11" ht="22.5" customHeight="1">
      <c r="A69" s="51">
        <v>59</v>
      </c>
      <c r="B69" s="81">
        <v>2010347049</v>
      </c>
      <c r="C69" s="53" t="s">
        <v>2041</v>
      </c>
      <c r="D69" s="82" t="s">
        <v>1521</v>
      </c>
      <c r="E69" s="55">
        <v>35079</v>
      </c>
      <c r="F69" s="83" t="s">
        <v>2056</v>
      </c>
      <c r="G69" s="57">
        <v>90</v>
      </c>
      <c r="H69" s="57">
        <v>77</v>
      </c>
      <c r="I69" s="57">
        <f t="shared" si="1"/>
        <v>83.5</v>
      </c>
      <c r="J69" s="51" t="str">
        <f t="shared" si="0"/>
        <v>TỐT</v>
      </c>
      <c r="K69" s="347"/>
    </row>
    <row r="70" spans="1:11" ht="22.5" customHeight="1">
      <c r="A70" s="51">
        <v>60</v>
      </c>
      <c r="B70" s="81">
        <v>2020264028</v>
      </c>
      <c r="C70" s="53" t="s">
        <v>2042</v>
      </c>
      <c r="D70" s="82" t="s">
        <v>1521</v>
      </c>
      <c r="E70" s="55">
        <v>35065</v>
      </c>
      <c r="F70" s="83" t="s">
        <v>2056</v>
      </c>
      <c r="G70" s="57">
        <v>82</v>
      </c>
      <c r="H70" s="57">
        <v>72</v>
      </c>
      <c r="I70" s="57">
        <f t="shared" si="1"/>
        <v>77</v>
      </c>
      <c r="J70" s="51" t="str">
        <f t="shared" si="0"/>
        <v>KHÁ</v>
      </c>
      <c r="K70" s="347"/>
    </row>
    <row r="71" spans="1:11" ht="22.5" customHeight="1">
      <c r="A71" s="51">
        <v>61</v>
      </c>
      <c r="B71" s="81">
        <v>2020223998</v>
      </c>
      <c r="C71" s="53" t="s">
        <v>2043</v>
      </c>
      <c r="D71" s="82" t="s">
        <v>1521</v>
      </c>
      <c r="E71" s="55">
        <v>35366</v>
      </c>
      <c r="F71" s="83" t="s">
        <v>2056</v>
      </c>
      <c r="G71" s="57">
        <v>85</v>
      </c>
      <c r="H71" s="57">
        <v>85</v>
      </c>
      <c r="I71" s="57">
        <f t="shared" si="1"/>
        <v>85</v>
      </c>
      <c r="J71" s="51" t="str">
        <f t="shared" si="0"/>
        <v>TỐT</v>
      </c>
      <c r="K71" s="347"/>
    </row>
    <row r="72" spans="1:11" ht="22.5" customHeight="1">
      <c r="A72" s="51">
        <v>62</v>
      </c>
      <c r="B72" s="81">
        <v>171576652</v>
      </c>
      <c r="C72" s="53" t="s">
        <v>2041</v>
      </c>
      <c r="D72" s="82" t="s">
        <v>1521</v>
      </c>
      <c r="E72" s="55">
        <v>34048</v>
      </c>
      <c r="F72" s="83" t="s">
        <v>2056</v>
      </c>
      <c r="G72" s="57">
        <v>85</v>
      </c>
      <c r="H72" s="57">
        <v>85</v>
      </c>
      <c r="I72" s="57">
        <f t="shared" si="1"/>
        <v>85</v>
      </c>
      <c r="J72" s="51" t="str">
        <f t="shared" si="0"/>
        <v>TỐT</v>
      </c>
      <c r="K72" s="347"/>
    </row>
    <row r="73" spans="1:11" ht="22.5" customHeight="1">
      <c r="A73" s="51">
        <v>63</v>
      </c>
      <c r="B73" s="81">
        <v>2020255074</v>
      </c>
      <c r="C73" s="53" t="s">
        <v>2044</v>
      </c>
      <c r="D73" s="82" t="s">
        <v>1535</v>
      </c>
      <c r="E73" s="55">
        <v>35065</v>
      </c>
      <c r="F73" s="83" t="s">
        <v>2056</v>
      </c>
      <c r="G73" s="57">
        <v>85</v>
      </c>
      <c r="H73" s="57">
        <v>85</v>
      </c>
      <c r="I73" s="57">
        <f t="shared" si="1"/>
        <v>85</v>
      </c>
      <c r="J73" s="51" t="str">
        <f t="shared" si="0"/>
        <v>TỐT</v>
      </c>
      <c r="K73" s="347"/>
    </row>
    <row r="74" spans="1:11" ht="22.5" customHeight="1">
      <c r="A74" s="51">
        <v>64</v>
      </c>
      <c r="B74" s="81">
        <v>2020254370</v>
      </c>
      <c r="C74" s="53" t="s">
        <v>2045</v>
      </c>
      <c r="D74" s="82" t="s">
        <v>1685</v>
      </c>
      <c r="E74" s="55">
        <v>35279</v>
      </c>
      <c r="F74" s="83" t="s">
        <v>2056</v>
      </c>
      <c r="G74" s="57">
        <v>85</v>
      </c>
      <c r="H74" s="57">
        <v>80</v>
      </c>
      <c r="I74" s="57">
        <f t="shared" si="1"/>
        <v>82.5</v>
      </c>
      <c r="J74" s="51" t="str">
        <f t="shared" si="0"/>
        <v>TỐT</v>
      </c>
      <c r="K74" s="347"/>
    </row>
    <row r="75" spans="1:11" ht="22.5" customHeight="1">
      <c r="A75" s="51">
        <v>65</v>
      </c>
      <c r="B75" s="81">
        <v>2020235056</v>
      </c>
      <c r="C75" s="53" t="s">
        <v>2046</v>
      </c>
      <c r="D75" s="82" t="s">
        <v>1534</v>
      </c>
      <c r="E75" s="55">
        <v>35295</v>
      </c>
      <c r="F75" s="83" t="s">
        <v>2056</v>
      </c>
      <c r="G75" s="57">
        <v>85</v>
      </c>
      <c r="H75" s="57">
        <v>83</v>
      </c>
      <c r="I75" s="57">
        <f t="shared" si="1"/>
        <v>84</v>
      </c>
      <c r="J75" s="51" t="str">
        <f aca="true" t="shared" si="2" ref="J75:J84">IF(I75&gt;=90,"X SẮC",IF(I75&gt;=80,"TỐT",IF(I75&gt;=70,"KHÁ",IF(I75&gt;=60,"TB KHÁ",IF(I75&gt;=50,"T. BÌNH",IF(I75&gt;=30,"YẾU","KÉM"))))))</f>
        <v>TỐT</v>
      </c>
      <c r="K75" s="347"/>
    </row>
    <row r="76" spans="1:11" ht="22.5" customHeight="1">
      <c r="A76" s="51">
        <v>66</v>
      </c>
      <c r="B76" s="81">
        <v>171326762</v>
      </c>
      <c r="C76" s="53" t="s">
        <v>2047</v>
      </c>
      <c r="D76" s="82" t="s">
        <v>1613</v>
      </c>
      <c r="E76" s="55">
        <v>34046</v>
      </c>
      <c r="F76" s="83" t="s">
        <v>2056</v>
      </c>
      <c r="G76" s="57">
        <v>90</v>
      </c>
      <c r="H76" s="57">
        <v>85</v>
      </c>
      <c r="I76" s="57">
        <f aca="true" t="shared" si="3" ref="I76:I84">(G76+H76)/2</f>
        <v>87.5</v>
      </c>
      <c r="J76" s="51" t="str">
        <f t="shared" si="2"/>
        <v>TỐT</v>
      </c>
      <c r="K76" s="347"/>
    </row>
    <row r="77" spans="1:11" ht="22.5" customHeight="1">
      <c r="A77" s="51">
        <v>67</v>
      </c>
      <c r="B77" s="81">
        <v>2020254869</v>
      </c>
      <c r="C77" s="53" t="s">
        <v>1590</v>
      </c>
      <c r="D77" s="82" t="s">
        <v>2048</v>
      </c>
      <c r="E77" s="55">
        <v>35043</v>
      </c>
      <c r="F77" s="83" t="s">
        <v>2056</v>
      </c>
      <c r="G77" s="57">
        <v>82</v>
      </c>
      <c r="H77" s="57">
        <v>80</v>
      </c>
      <c r="I77" s="57">
        <f t="shared" si="3"/>
        <v>81</v>
      </c>
      <c r="J77" s="51" t="str">
        <f t="shared" si="2"/>
        <v>TỐT</v>
      </c>
      <c r="K77" s="347"/>
    </row>
    <row r="78" spans="1:11" ht="22.5" customHeight="1">
      <c r="A78" s="51">
        <v>68</v>
      </c>
      <c r="B78" s="81">
        <v>2010357759</v>
      </c>
      <c r="C78" s="53" t="s">
        <v>2049</v>
      </c>
      <c r="D78" s="82" t="s">
        <v>1647</v>
      </c>
      <c r="E78" s="55">
        <v>35304</v>
      </c>
      <c r="F78" s="83" t="s">
        <v>2056</v>
      </c>
      <c r="G78" s="57">
        <v>85</v>
      </c>
      <c r="H78" s="57">
        <v>80</v>
      </c>
      <c r="I78" s="57">
        <f t="shared" si="3"/>
        <v>82.5</v>
      </c>
      <c r="J78" s="51" t="str">
        <f t="shared" si="2"/>
        <v>TỐT</v>
      </c>
      <c r="K78" s="347"/>
    </row>
    <row r="79" spans="1:11" ht="22.5" customHeight="1">
      <c r="A79" s="51">
        <v>69</v>
      </c>
      <c r="B79" s="81">
        <v>1810216131</v>
      </c>
      <c r="C79" s="53" t="s">
        <v>783</v>
      </c>
      <c r="D79" s="82" t="s">
        <v>762</v>
      </c>
      <c r="E79" s="55">
        <v>34533</v>
      </c>
      <c r="F79" s="83" t="s">
        <v>2056</v>
      </c>
      <c r="G79" s="57">
        <v>93</v>
      </c>
      <c r="H79" s="57">
        <v>90</v>
      </c>
      <c r="I79" s="57">
        <f t="shared" si="3"/>
        <v>91.5</v>
      </c>
      <c r="J79" s="51" t="str">
        <f t="shared" si="2"/>
        <v>X SẮC</v>
      </c>
      <c r="K79" s="347"/>
    </row>
    <row r="80" spans="1:11" ht="22.5" customHeight="1">
      <c r="A80" s="51">
        <v>70</v>
      </c>
      <c r="B80" s="81">
        <v>161325874</v>
      </c>
      <c r="C80" s="53" t="s">
        <v>2050</v>
      </c>
      <c r="D80" s="82" t="s">
        <v>1559</v>
      </c>
      <c r="E80" s="55">
        <v>33657</v>
      </c>
      <c r="F80" s="83" t="s">
        <v>2056</v>
      </c>
      <c r="G80" s="57">
        <v>88</v>
      </c>
      <c r="H80" s="57">
        <v>83</v>
      </c>
      <c r="I80" s="57">
        <f t="shared" si="3"/>
        <v>85.5</v>
      </c>
      <c r="J80" s="51" t="str">
        <f t="shared" si="2"/>
        <v>TỐT</v>
      </c>
      <c r="K80" s="347"/>
    </row>
    <row r="81" spans="1:11" ht="22.5" customHeight="1">
      <c r="A81" s="51">
        <v>71</v>
      </c>
      <c r="B81" s="81">
        <v>171326764</v>
      </c>
      <c r="C81" s="53" t="s">
        <v>2051</v>
      </c>
      <c r="D81" s="82" t="s">
        <v>1585</v>
      </c>
      <c r="E81" s="55">
        <v>34283</v>
      </c>
      <c r="F81" s="83" t="s">
        <v>2056</v>
      </c>
      <c r="G81" s="57">
        <v>85</v>
      </c>
      <c r="H81" s="57">
        <v>85</v>
      </c>
      <c r="I81" s="57">
        <f t="shared" si="3"/>
        <v>85</v>
      </c>
      <c r="J81" s="51" t="str">
        <f t="shared" si="2"/>
        <v>TỐT</v>
      </c>
      <c r="K81" s="347"/>
    </row>
    <row r="82" spans="1:12" ht="22.5" customHeight="1">
      <c r="A82" s="51">
        <v>72</v>
      </c>
      <c r="B82" s="81">
        <v>161325219</v>
      </c>
      <c r="C82" s="53" t="s">
        <v>2052</v>
      </c>
      <c r="D82" s="82" t="s">
        <v>1649</v>
      </c>
      <c r="E82" s="55">
        <v>33503</v>
      </c>
      <c r="F82" s="83" t="s">
        <v>2056</v>
      </c>
      <c r="G82" s="57">
        <v>73</v>
      </c>
      <c r="H82" s="57">
        <v>88</v>
      </c>
      <c r="I82" s="57">
        <f t="shared" si="3"/>
        <v>80.5</v>
      </c>
      <c r="J82" s="51" t="str">
        <f t="shared" si="2"/>
        <v>TỐT</v>
      </c>
      <c r="K82" s="347"/>
      <c r="L82" s="1" t="s">
        <v>2669</v>
      </c>
    </row>
    <row r="83" spans="1:11" ht="22.5" customHeight="1">
      <c r="A83" s="51">
        <v>73</v>
      </c>
      <c r="B83" s="81">
        <v>161325224</v>
      </c>
      <c r="C83" s="53" t="s">
        <v>2053</v>
      </c>
      <c r="D83" s="82" t="s">
        <v>1543</v>
      </c>
      <c r="E83" s="55">
        <v>33752</v>
      </c>
      <c r="F83" s="83" t="s">
        <v>2056</v>
      </c>
      <c r="G83" s="57">
        <v>88</v>
      </c>
      <c r="H83" s="57">
        <v>88</v>
      </c>
      <c r="I83" s="57">
        <f t="shared" si="3"/>
        <v>88</v>
      </c>
      <c r="J83" s="51" t="str">
        <f t="shared" si="2"/>
        <v>TỐT</v>
      </c>
      <c r="K83" s="347"/>
    </row>
    <row r="84" spans="1:11" ht="22.5" customHeight="1">
      <c r="A84" s="51">
        <v>74</v>
      </c>
      <c r="B84" s="81">
        <v>161325858</v>
      </c>
      <c r="C84" s="53" t="s">
        <v>2054</v>
      </c>
      <c r="D84" s="82" t="s">
        <v>1556</v>
      </c>
      <c r="E84" s="55">
        <v>33482</v>
      </c>
      <c r="F84" s="83" t="s">
        <v>2056</v>
      </c>
      <c r="G84" s="57">
        <v>88</v>
      </c>
      <c r="H84" s="57">
        <v>88</v>
      </c>
      <c r="I84" s="57">
        <f t="shared" si="3"/>
        <v>88</v>
      </c>
      <c r="J84" s="51" t="str">
        <f t="shared" si="2"/>
        <v>TỐT</v>
      </c>
      <c r="K84" s="347"/>
    </row>
    <row r="85" spans="1:12" ht="22.5" customHeight="1">
      <c r="A85" s="51">
        <v>75</v>
      </c>
      <c r="B85" s="81">
        <v>1920524738</v>
      </c>
      <c r="C85" s="53" t="s">
        <v>2373</v>
      </c>
      <c r="D85" s="82" t="s">
        <v>1562</v>
      </c>
      <c r="E85" s="55" t="s">
        <v>1081</v>
      </c>
      <c r="F85" s="83" t="s">
        <v>2056</v>
      </c>
      <c r="G85" s="57">
        <v>85</v>
      </c>
      <c r="H85" s="57">
        <v>75</v>
      </c>
      <c r="I85" s="57">
        <f>(G85+H85)/2</f>
        <v>80</v>
      </c>
      <c r="J85" s="51" t="str">
        <f>IF(I85&gt;=90,"X SẮC",IF(I85&gt;=80,"TỐT",IF(I85&gt;=70,"KHÁ",IF(I85&gt;=60,"TB KHÁ",IF(I85&gt;=50,"T. BÌNH",IF(I85&gt;=30,"YẾU","KÉM"))))))</f>
        <v>TỐT</v>
      </c>
      <c r="K85" s="347"/>
      <c r="L85" s="1" t="s">
        <v>2399</v>
      </c>
    </row>
    <row r="86" spans="1:12" ht="22.5" customHeight="1">
      <c r="A86" s="58">
        <v>76</v>
      </c>
      <c r="B86" s="86">
        <v>2020234026</v>
      </c>
      <c r="C86" s="60" t="s">
        <v>1519</v>
      </c>
      <c r="D86" s="87" t="s">
        <v>1671</v>
      </c>
      <c r="E86" s="62">
        <v>35313</v>
      </c>
      <c r="F86" s="97" t="s">
        <v>2056</v>
      </c>
      <c r="G86" s="64">
        <v>92</v>
      </c>
      <c r="H86" s="64">
        <f>VLOOKUP(B86,'[2]RL02'!$D$10:$I$23,6,0)</f>
        <v>85</v>
      </c>
      <c r="I86" s="64">
        <f>(G86+H86)/2</f>
        <v>88.5</v>
      </c>
      <c r="J86" s="58" t="str">
        <f>IF(I86&gt;=90,"X SẮC",IF(I86&gt;=80,"TỐT",IF(I86&gt;=70,"KHÁ",IF(I86&gt;=60,"TB KHÁ",IF(I86&gt;=50,"T. BÌNH",IF(I86&gt;=30,"YẾU","KÉM"))))))</f>
        <v>TỐT</v>
      </c>
      <c r="K86" s="349"/>
      <c r="L86" s="1" t="s">
        <v>2548</v>
      </c>
    </row>
    <row r="87" spans="1:12" ht="11.25" customHeight="1">
      <c r="A87" s="36"/>
      <c r="B87" s="37"/>
      <c r="C87" s="37"/>
      <c r="D87" s="37"/>
      <c r="E87" s="37"/>
      <c r="F87" s="37"/>
      <c r="G87" s="38"/>
      <c r="H87" s="38"/>
      <c r="I87" s="38"/>
      <c r="J87" s="38"/>
      <c r="K87" s="38"/>
      <c r="L87" s="38"/>
    </row>
    <row r="88" spans="1:11" ht="16.5">
      <c r="A88" s="36"/>
      <c r="B88" s="36"/>
      <c r="C88" s="38"/>
      <c r="D88" s="38"/>
      <c r="E88" s="38"/>
      <c r="F88" s="38"/>
      <c r="H88" s="323" t="s">
        <v>2448</v>
      </c>
      <c r="I88" s="324"/>
      <c r="J88" s="325"/>
      <c r="K88" s="260"/>
    </row>
    <row r="89" spans="1:10" ht="16.5">
      <c r="A89" s="36"/>
      <c r="B89" s="36"/>
      <c r="C89" s="38"/>
      <c r="D89" s="38"/>
      <c r="E89" s="38"/>
      <c r="F89" s="38"/>
      <c r="H89" s="35" t="s">
        <v>738</v>
      </c>
      <c r="I89" s="34" t="s">
        <v>739</v>
      </c>
      <c r="J89" s="34" t="s">
        <v>1500</v>
      </c>
    </row>
    <row r="90" spans="1:10" ht="21" customHeight="1">
      <c r="A90" s="36"/>
      <c r="B90" s="70" t="s">
        <v>751</v>
      </c>
      <c r="C90" s="38"/>
      <c r="D90" s="38"/>
      <c r="E90" s="38"/>
      <c r="F90" s="38"/>
      <c r="H90" s="35" t="s">
        <v>172</v>
      </c>
      <c r="I90" s="75">
        <f aca="true" t="shared" si="4" ref="I90:I96">COUNTIF($J$11:$J$86,H90)</f>
        <v>9</v>
      </c>
      <c r="J90" s="74">
        <f aca="true" t="shared" si="5" ref="J90:J97">I90/$I$97</f>
        <v>0.11842105263157894</v>
      </c>
    </row>
    <row r="91" spans="1:10" ht="15.75" customHeight="1">
      <c r="A91" s="36"/>
      <c r="B91" s="36"/>
      <c r="C91" s="38"/>
      <c r="D91" s="38"/>
      <c r="E91" s="38"/>
      <c r="F91" s="38"/>
      <c r="H91" s="35" t="s">
        <v>173</v>
      </c>
      <c r="I91" s="75">
        <f t="shared" si="4"/>
        <v>62</v>
      </c>
      <c r="J91" s="74">
        <f t="shared" si="5"/>
        <v>0.8157894736842105</v>
      </c>
    </row>
    <row r="92" spans="1:10" ht="15.75" customHeight="1">
      <c r="A92" s="36"/>
      <c r="B92" s="36"/>
      <c r="C92" s="38"/>
      <c r="D92" s="38"/>
      <c r="E92" s="38"/>
      <c r="F92" s="38"/>
      <c r="H92" s="35" t="s">
        <v>740</v>
      </c>
      <c r="I92" s="75">
        <f t="shared" si="4"/>
        <v>2</v>
      </c>
      <c r="J92" s="74">
        <f t="shared" si="5"/>
        <v>0.02631578947368421</v>
      </c>
    </row>
    <row r="93" spans="1:10" ht="15.75" customHeight="1">
      <c r="A93" s="36"/>
      <c r="B93" s="36"/>
      <c r="C93" s="38"/>
      <c r="D93" s="38"/>
      <c r="E93" s="38"/>
      <c r="F93" s="38"/>
      <c r="H93" s="35" t="s">
        <v>741</v>
      </c>
      <c r="I93" s="75">
        <f t="shared" si="4"/>
        <v>0</v>
      </c>
      <c r="J93" s="74">
        <f t="shared" si="5"/>
        <v>0</v>
      </c>
    </row>
    <row r="94" spans="1:10" ht="15.75" customHeight="1">
      <c r="A94" s="36"/>
      <c r="B94" s="36"/>
      <c r="C94" s="38"/>
      <c r="D94" s="38"/>
      <c r="E94" s="38"/>
      <c r="F94" s="38"/>
      <c r="H94" s="35" t="s">
        <v>742</v>
      </c>
      <c r="I94" s="75">
        <f t="shared" si="4"/>
        <v>0</v>
      </c>
      <c r="J94" s="74">
        <f t="shared" si="5"/>
        <v>0</v>
      </c>
    </row>
    <row r="95" spans="1:10" ht="15.75" customHeight="1">
      <c r="A95" s="36"/>
      <c r="B95" s="36"/>
      <c r="C95" s="38"/>
      <c r="D95" s="38"/>
      <c r="E95" s="38"/>
      <c r="F95" s="38"/>
      <c r="H95" s="35" t="s">
        <v>1939</v>
      </c>
      <c r="I95" s="75">
        <f t="shared" si="4"/>
        <v>3</v>
      </c>
      <c r="J95" s="74">
        <f t="shared" si="5"/>
        <v>0.039473684210526314</v>
      </c>
    </row>
    <row r="96" spans="1:10" ht="21" customHeight="1">
      <c r="A96" s="36"/>
      <c r="B96" s="70" t="s">
        <v>745</v>
      </c>
      <c r="C96" s="38"/>
      <c r="D96" s="38"/>
      <c r="E96" s="38"/>
      <c r="F96" s="38"/>
      <c r="H96" s="35" t="s">
        <v>743</v>
      </c>
      <c r="I96" s="75">
        <f t="shared" si="4"/>
        <v>0</v>
      </c>
      <c r="J96" s="74">
        <f t="shared" si="5"/>
        <v>0</v>
      </c>
    </row>
    <row r="97" spans="1:10" ht="15.75" customHeight="1">
      <c r="A97" s="36"/>
      <c r="B97" s="36"/>
      <c r="C97" s="38"/>
      <c r="D97" s="38"/>
      <c r="E97" s="38"/>
      <c r="F97" s="38"/>
      <c r="H97" s="35" t="s">
        <v>744</v>
      </c>
      <c r="I97" s="75">
        <f>SUM(I90:I96)</f>
        <v>76</v>
      </c>
      <c r="J97" s="74">
        <f t="shared" si="5"/>
        <v>1</v>
      </c>
    </row>
    <row r="98" spans="2:12" s="3" customFormat="1" ht="11.25" customHeight="1">
      <c r="B98" s="1"/>
      <c r="F98" s="40"/>
      <c r="G98" s="40"/>
      <c r="H98" s="40"/>
      <c r="I98" s="40"/>
      <c r="J98" s="40"/>
      <c r="K98" s="40"/>
      <c r="L98" s="40"/>
    </row>
    <row r="99" spans="6:13" s="65" customFormat="1" ht="21" customHeight="1">
      <c r="F99" s="326" t="str">
        <f ca="1">"Đà Nẵng, ngày"&amp;" "&amp;DAY(TODAY())&amp;" "&amp;"tháng"&amp;" "&amp;MONTH(TODAY())&amp;" "&amp;"năm"&amp;" "&amp;YEAR(TODAY())</f>
        <v>Đà Nẵng, ngày 21 tháng 8 năm 2015</v>
      </c>
      <c r="G99" s="326"/>
      <c r="H99" s="326"/>
      <c r="I99" s="326"/>
      <c r="J99" s="326"/>
      <c r="K99" s="326"/>
      <c r="L99" s="106"/>
      <c r="M99" s="106"/>
    </row>
    <row r="100" spans="1:12" s="68" customFormat="1" ht="21" customHeight="1">
      <c r="A100" s="66" t="s">
        <v>1987</v>
      </c>
      <c r="B100" s="66"/>
      <c r="C100" s="66"/>
      <c r="D100" s="66"/>
      <c r="E100" s="66"/>
      <c r="F100" s="66"/>
      <c r="G100" s="66"/>
      <c r="H100" s="66"/>
      <c r="I100" s="66"/>
      <c r="J100" s="67"/>
      <c r="K100" s="67"/>
      <c r="L100" s="67"/>
    </row>
    <row r="101" ht="16.5"/>
    <row r="102" ht="16.5"/>
    <row r="103" spans="1:12" ht="16.5">
      <c r="A103" s="69"/>
      <c r="B103" s="69"/>
      <c r="C103" s="69"/>
      <c r="K103" s="39"/>
      <c r="L103" s="39"/>
    </row>
    <row r="104" ht="16.5"/>
    <row r="105" ht="16.5">
      <c r="A105" s="3" t="s">
        <v>1981</v>
      </c>
    </row>
    <row r="106" ht="16.5"/>
    <row r="107" ht="16.5"/>
    <row r="108" ht="16.5"/>
    <row r="109" ht="16.5"/>
    <row r="110" spans="1:12" ht="22.5" customHeight="1">
      <c r="A110" s="51">
        <v>9</v>
      </c>
      <c r="B110" s="81">
        <v>171575520</v>
      </c>
      <c r="C110" s="53" t="s">
        <v>1707</v>
      </c>
      <c r="D110" s="82" t="s">
        <v>1719</v>
      </c>
      <c r="E110" s="55">
        <v>34304</v>
      </c>
      <c r="F110" s="83" t="s">
        <v>2056</v>
      </c>
      <c r="G110" s="57">
        <v>90</v>
      </c>
      <c r="H110" s="57"/>
      <c r="I110" s="57"/>
      <c r="J110" s="51" t="str">
        <f>IF(G110&gt;=90,"X SẮC",IF(G110&gt;=80,"TỐT",IF(G110&gt;=70,"KHÁ",IF(G110&gt;=60,"TB KHÁ",IF(G110&gt;=50,"T. BÌNH",IF(G110&gt;=30,"YẾU","KÉM"))))))</f>
        <v>X SẮC</v>
      </c>
      <c r="K110" s="31"/>
      <c r="L110" s="1" t="s">
        <v>2523</v>
      </c>
    </row>
    <row r="111" spans="1:12" ht="22.5" customHeight="1">
      <c r="A111" s="51">
        <v>7</v>
      </c>
      <c r="B111" s="81">
        <v>161325320</v>
      </c>
      <c r="C111" s="53" t="s">
        <v>2032</v>
      </c>
      <c r="D111" s="82" t="s">
        <v>1591</v>
      </c>
      <c r="E111" s="55">
        <v>33626</v>
      </c>
      <c r="F111" s="83" t="s">
        <v>2056</v>
      </c>
      <c r="G111" s="57">
        <v>85</v>
      </c>
      <c r="H111" s="57" t="e">
        <v>#N/A</v>
      </c>
      <c r="I111" s="57" t="e">
        <f>(G111+H111)/2</f>
        <v>#N/A</v>
      </c>
      <c r="J111" s="51" t="e">
        <f>IF(I111&gt;=90,"X SẮC",IF(I111&gt;=80,"TỐT",IF(I111&gt;=70,"KHÁ",IF(I111&gt;=60,"TB KHÁ",IF(I111&gt;=50,"T. BÌNH",IF(I111&gt;=30,"YẾU","KÉM"))))))</f>
        <v>#N/A</v>
      </c>
      <c r="K111" s="31"/>
      <c r="L111" s="1" t="s">
        <v>2544</v>
      </c>
    </row>
  </sheetData>
  <sheetProtection/>
  <mergeCells count="12">
    <mergeCell ref="C10:D10"/>
    <mergeCell ref="F99:K99"/>
    <mergeCell ref="A9:K9"/>
    <mergeCell ref="A7:K7"/>
    <mergeCell ref="A8:K8"/>
    <mergeCell ref="H88:J88"/>
    <mergeCell ref="A2:D2"/>
    <mergeCell ref="A3:D3"/>
    <mergeCell ref="E2:K2"/>
    <mergeCell ref="E3:K3"/>
    <mergeCell ref="A5:K5"/>
    <mergeCell ref="A6:K6"/>
  </mergeCells>
  <conditionalFormatting sqref="G110:I111 G11:I86">
    <cfRule type="cellIs" priority="8" dxfId="0" operator="equal" stopIfTrue="1">
      <formula>0</formula>
    </cfRule>
  </conditionalFormatting>
  <printOptions/>
  <pageMargins left="0.52" right="0.15748031496062992" top="0.2755905511811024" bottom="0.35433070866141736" header="0.2362204724409449" footer="0.2362204724409449"/>
  <pageSetup horizontalDpi="600" verticalDpi="600" orientation="portrait" paperSize="9" r:id="rId4"/>
  <rowBreaks count="1" manualBreakCount="1">
    <brk id="108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37">
      <selection activeCell="K32" sqref="K32"/>
    </sheetView>
  </sheetViews>
  <sheetFormatPr defaultColWidth="9.140625" defaultRowHeight="12.75"/>
  <cols>
    <col min="1" max="1" width="4.00390625" style="1" customWidth="1"/>
    <col min="2" max="2" width="10.8515625" style="1" customWidth="1"/>
    <col min="3" max="3" width="16.28125" style="1" customWidth="1"/>
    <col min="4" max="4" width="7.421875" style="1" customWidth="1"/>
    <col min="5" max="5" width="10.28125" style="1" customWidth="1"/>
    <col min="6" max="6" width="10.7109375" style="1" customWidth="1"/>
    <col min="7" max="11" width="7.421875" style="1" customWidth="1"/>
    <col min="12" max="12" width="8.8515625" style="1" customWidth="1"/>
    <col min="13" max="16384" width="9.140625" style="1" customWidth="1"/>
  </cols>
  <sheetData>
    <row r="1" spans="7:12" ht="12.75" customHeight="1">
      <c r="G1" s="105"/>
      <c r="H1" s="105"/>
      <c r="I1" s="105"/>
      <c r="J1" s="105"/>
      <c r="K1" s="105"/>
      <c r="L1" s="105"/>
    </row>
    <row r="2" spans="1:12" ht="19.5" customHeight="1">
      <c r="A2" s="322" t="s">
        <v>732</v>
      </c>
      <c r="B2" s="322"/>
      <c r="C2" s="322"/>
      <c r="D2" s="322"/>
      <c r="E2" s="321" t="s">
        <v>733</v>
      </c>
      <c r="F2" s="321"/>
      <c r="G2" s="321"/>
      <c r="H2" s="321"/>
      <c r="I2" s="321"/>
      <c r="J2" s="321"/>
      <c r="K2" s="321"/>
      <c r="L2" s="39"/>
    </row>
    <row r="3" spans="1:12" ht="16.5">
      <c r="A3" s="321" t="s">
        <v>734</v>
      </c>
      <c r="B3" s="321"/>
      <c r="C3" s="321"/>
      <c r="D3" s="321"/>
      <c r="E3" s="321" t="s">
        <v>731</v>
      </c>
      <c r="F3" s="321"/>
      <c r="G3" s="321"/>
      <c r="H3" s="321"/>
      <c r="I3" s="321"/>
      <c r="J3" s="321"/>
      <c r="K3" s="321"/>
      <c r="L3" s="39"/>
    </row>
    <row r="4" spans="7:12" ht="16.5">
      <c r="G4" s="105"/>
      <c r="H4" s="105"/>
      <c r="I4" s="105"/>
      <c r="J4" s="105"/>
      <c r="K4" s="105"/>
      <c r="L4" s="105"/>
    </row>
    <row r="5" spans="1:12" ht="16.5">
      <c r="A5" s="321" t="s">
        <v>750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9"/>
    </row>
    <row r="6" spans="1:12" ht="16.5">
      <c r="A6" s="321" t="s">
        <v>2446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9"/>
    </row>
    <row r="7" spans="1:12" ht="16.5">
      <c r="A7" s="321" t="s">
        <v>2356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9"/>
    </row>
    <row r="8" spans="1:12" ht="17.25" customHeight="1">
      <c r="A8" s="321" t="s">
        <v>2357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40"/>
    </row>
    <row r="9" spans="1:12" s="2" customFormat="1" ht="17.25" customHeight="1">
      <c r="A9" s="321" t="s">
        <v>749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243"/>
    </row>
    <row r="10" spans="1:12" s="3" customFormat="1" ht="46.5" customHeight="1">
      <c r="A10" s="102" t="s">
        <v>729</v>
      </c>
      <c r="B10" s="102" t="s">
        <v>736</v>
      </c>
      <c r="C10" s="320" t="s">
        <v>735</v>
      </c>
      <c r="D10" s="320"/>
      <c r="E10" s="102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2449</v>
      </c>
      <c r="K10" s="103" t="s">
        <v>737</v>
      </c>
      <c r="L10" s="242"/>
    </row>
    <row r="11" spans="1:11" ht="31.5" customHeight="1">
      <c r="A11" s="42">
        <v>1</v>
      </c>
      <c r="B11" s="78">
        <v>2020613232</v>
      </c>
      <c r="C11" s="44" t="s">
        <v>1717</v>
      </c>
      <c r="D11" s="79" t="s">
        <v>1543</v>
      </c>
      <c r="E11" s="46">
        <v>33555</v>
      </c>
      <c r="F11" s="80" t="s">
        <v>2364</v>
      </c>
      <c r="G11" s="48">
        <v>88</v>
      </c>
      <c r="H11" s="48">
        <v>85</v>
      </c>
      <c r="I11" s="48">
        <f>(G11+H11)/2</f>
        <v>86.5</v>
      </c>
      <c r="J11" s="42" t="str">
        <f aca="true" t="shared" si="0" ref="J11:J29">IF(I11&gt;=90,"X SẮC",IF(I11&gt;=80,"TỐT",IF(I11&gt;=70,"KHÁ",IF(I11&gt;=60,"TB KHÁ",IF(I11&gt;=50,"T. BÌNH",IF(I11&gt;=30,"YẾU","KÉM"))))))</f>
        <v>TỐT</v>
      </c>
      <c r="K11" s="346"/>
    </row>
    <row r="12" spans="1:11" ht="31.5" customHeight="1">
      <c r="A12" s="51">
        <v>2</v>
      </c>
      <c r="B12" s="81">
        <v>2020340835</v>
      </c>
      <c r="C12" s="53" t="s">
        <v>1648</v>
      </c>
      <c r="D12" s="82" t="s">
        <v>1529</v>
      </c>
      <c r="E12" s="55">
        <v>35217</v>
      </c>
      <c r="F12" s="83" t="s">
        <v>2364</v>
      </c>
      <c r="G12" s="57">
        <v>85</v>
      </c>
      <c r="H12" s="57">
        <v>0</v>
      </c>
      <c r="I12" s="57">
        <f aca="true" t="shared" si="1" ref="I12:I30">(G12+H12)/2</f>
        <v>42.5</v>
      </c>
      <c r="J12" s="51" t="str">
        <f t="shared" si="0"/>
        <v>YẾU</v>
      </c>
      <c r="K12" s="347" t="s">
        <v>2499</v>
      </c>
    </row>
    <row r="13" spans="1:11" ht="31.5" customHeight="1">
      <c r="A13" s="51">
        <v>3</v>
      </c>
      <c r="B13" s="81">
        <v>2021610557</v>
      </c>
      <c r="C13" s="53" t="s">
        <v>783</v>
      </c>
      <c r="D13" s="82" t="s">
        <v>1733</v>
      </c>
      <c r="E13" s="55">
        <v>35126</v>
      </c>
      <c r="F13" s="83" t="s">
        <v>2364</v>
      </c>
      <c r="G13" s="57">
        <v>85</v>
      </c>
      <c r="H13" s="57">
        <v>80</v>
      </c>
      <c r="I13" s="57">
        <f t="shared" si="1"/>
        <v>82.5</v>
      </c>
      <c r="J13" s="51" t="str">
        <f t="shared" si="0"/>
        <v>TỐT</v>
      </c>
      <c r="K13" s="347"/>
    </row>
    <row r="14" spans="1:11" ht="31.5" customHeight="1">
      <c r="A14" s="51">
        <v>4</v>
      </c>
      <c r="B14" s="81">
        <v>2021613961</v>
      </c>
      <c r="C14" s="53" t="s">
        <v>1073</v>
      </c>
      <c r="D14" s="82" t="s">
        <v>1544</v>
      </c>
      <c r="E14" s="55">
        <v>35176</v>
      </c>
      <c r="F14" s="83" t="s">
        <v>2364</v>
      </c>
      <c r="G14" s="57">
        <v>82</v>
      </c>
      <c r="H14" s="57">
        <v>85</v>
      </c>
      <c r="I14" s="57">
        <f t="shared" si="1"/>
        <v>83.5</v>
      </c>
      <c r="J14" s="51" t="str">
        <f t="shared" si="0"/>
        <v>TỐT</v>
      </c>
      <c r="K14" s="347"/>
    </row>
    <row r="15" spans="1:11" ht="31.5" customHeight="1">
      <c r="A15" s="51">
        <v>5</v>
      </c>
      <c r="B15" s="81">
        <v>2021616708</v>
      </c>
      <c r="C15" s="53" t="s">
        <v>993</v>
      </c>
      <c r="D15" s="82" t="s">
        <v>1628</v>
      </c>
      <c r="E15" s="55">
        <v>34899</v>
      </c>
      <c r="F15" s="83" t="s">
        <v>2364</v>
      </c>
      <c r="G15" s="57">
        <v>90</v>
      </c>
      <c r="H15" s="57">
        <v>95</v>
      </c>
      <c r="I15" s="57">
        <f t="shared" si="1"/>
        <v>92.5</v>
      </c>
      <c r="J15" s="51" t="str">
        <f t="shared" si="0"/>
        <v>X SẮC</v>
      </c>
      <c r="K15" s="347"/>
    </row>
    <row r="16" spans="1:12" ht="31.5" customHeight="1">
      <c r="A16" s="51">
        <v>6</v>
      </c>
      <c r="B16" s="81">
        <v>2021616376</v>
      </c>
      <c r="C16" s="53" t="s">
        <v>1862</v>
      </c>
      <c r="D16" s="82" t="s">
        <v>1548</v>
      </c>
      <c r="E16" s="55">
        <v>35118</v>
      </c>
      <c r="F16" s="83" t="s">
        <v>2364</v>
      </c>
      <c r="G16" s="57">
        <v>82</v>
      </c>
      <c r="H16" s="57">
        <v>50</v>
      </c>
      <c r="I16" s="57">
        <f t="shared" si="1"/>
        <v>66</v>
      </c>
      <c r="J16" s="51" t="str">
        <f t="shared" si="0"/>
        <v>TB KHÁ</v>
      </c>
      <c r="K16" s="347"/>
      <c r="L16" s="1" t="s">
        <v>2516</v>
      </c>
    </row>
    <row r="17" spans="1:11" ht="31.5" customHeight="1">
      <c r="A17" s="51">
        <v>7</v>
      </c>
      <c r="B17" s="81">
        <v>2021616777</v>
      </c>
      <c r="C17" s="53" t="s">
        <v>2348</v>
      </c>
      <c r="D17" s="82" t="s">
        <v>1550</v>
      </c>
      <c r="E17" s="55">
        <v>35138</v>
      </c>
      <c r="F17" s="83" t="s">
        <v>2364</v>
      </c>
      <c r="G17" s="57">
        <v>82</v>
      </c>
      <c r="H17" s="57">
        <v>85</v>
      </c>
      <c r="I17" s="57">
        <f t="shared" si="1"/>
        <v>83.5</v>
      </c>
      <c r="J17" s="51" t="str">
        <f t="shared" si="0"/>
        <v>TỐT</v>
      </c>
      <c r="K17" s="347"/>
    </row>
    <row r="18" spans="1:11" ht="31.5" customHeight="1">
      <c r="A18" s="51">
        <v>8</v>
      </c>
      <c r="B18" s="81">
        <v>1921613350</v>
      </c>
      <c r="C18" s="53" t="s">
        <v>1328</v>
      </c>
      <c r="D18" s="82" t="s">
        <v>1726</v>
      </c>
      <c r="E18" s="55">
        <v>34990</v>
      </c>
      <c r="F18" s="83" t="s">
        <v>2364</v>
      </c>
      <c r="G18" s="57">
        <v>82</v>
      </c>
      <c r="H18" s="57">
        <v>80</v>
      </c>
      <c r="I18" s="57">
        <f t="shared" si="1"/>
        <v>81</v>
      </c>
      <c r="J18" s="51" t="str">
        <f t="shared" si="0"/>
        <v>TỐT</v>
      </c>
      <c r="K18" s="347"/>
    </row>
    <row r="19" spans="1:11" ht="31.5" customHeight="1">
      <c r="A19" s="51">
        <v>9</v>
      </c>
      <c r="B19" s="81">
        <v>2021614677</v>
      </c>
      <c r="C19" s="53" t="s">
        <v>1808</v>
      </c>
      <c r="D19" s="82" t="s">
        <v>1609</v>
      </c>
      <c r="E19" s="55">
        <v>35196</v>
      </c>
      <c r="F19" s="83" t="s">
        <v>2364</v>
      </c>
      <c r="G19" s="57">
        <v>85</v>
      </c>
      <c r="H19" s="57">
        <v>85</v>
      </c>
      <c r="I19" s="57">
        <f t="shared" si="1"/>
        <v>85</v>
      </c>
      <c r="J19" s="51" t="str">
        <f t="shared" si="0"/>
        <v>TỐT</v>
      </c>
      <c r="K19" s="347"/>
    </row>
    <row r="20" spans="1:11" ht="31.5" customHeight="1">
      <c r="A20" s="51">
        <v>10</v>
      </c>
      <c r="B20" s="81">
        <v>2021613667</v>
      </c>
      <c r="C20" s="53" t="s">
        <v>1800</v>
      </c>
      <c r="D20" s="82" t="s">
        <v>2350</v>
      </c>
      <c r="E20" s="55">
        <v>34742</v>
      </c>
      <c r="F20" s="83" t="s">
        <v>2364</v>
      </c>
      <c r="G20" s="57">
        <v>82</v>
      </c>
      <c r="H20" s="57">
        <v>60</v>
      </c>
      <c r="I20" s="57">
        <f t="shared" si="1"/>
        <v>71</v>
      </c>
      <c r="J20" s="51" t="str">
        <f t="shared" si="0"/>
        <v>KHÁ</v>
      </c>
      <c r="K20" s="347"/>
    </row>
    <row r="21" spans="1:11" ht="31.5" customHeight="1">
      <c r="A21" s="51">
        <v>11</v>
      </c>
      <c r="B21" s="81">
        <v>2021618198</v>
      </c>
      <c r="C21" s="53" t="s">
        <v>1528</v>
      </c>
      <c r="D21" s="82" t="s">
        <v>27</v>
      </c>
      <c r="E21" s="55">
        <v>35185</v>
      </c>
      <c r="F21" s="83" t="s">
        <v>2364</v>
      </c>
      <c r="G21" s="57">
        <v>98</v>
      </c>
      <c r="H21" s="57">
        <v>95</v>
      </c>
      <c r="I21" s="57">
        <f t="shared" si="1"/>
        <v>96.5</v>
      </c>
      <c r="J21" s="51" t="str">
        <f t="shared" si="0"/>
        <v>X SẮC</v>
      </c>
      <c r="K21" s="347"/>
    </row>
    <row r="22" spans="1:11" ht="31.5" customHeight="1">
      <c r="A22" s="51">
        <v>12</v>
      </c>
      <c r="B22" s="81">
        <v>2021355482</v>
      </c>
      <c r="C22" s="53" t="s">
        <v>1808</v>
      </c>
      <c r="D22" s="82" t="s">
        <v>1877</v>
      </c>
      <c r="E22" s="55">
        <v>35298</v>
      </c>
      <c r="F22" s="83" t="s">
        <v>2364</v>
      </c>
      <c r="G22" s="57">
        <v>82</v>
      </c>
      <c r="H22" s="57">
        <v>85</v>
      </c>
      <c r="I22" s="57">
        <f t="shared" si="1"/>
        <v>83.5</v>
      </c>
      <c r="J22" s="51" t="str">
        <f t="shared" si="0"/>
        <v>TỐT</v>
      </c>
      <c r="K22" s="347"/>
    </row>
    <row r="23" spans="1:12" ht="31.5" customHeight="1">
      <c r="A23" s="51">
        <v>13</v>
      </c>
      <c r="B23" s="81">
        <v>2021618304</v>
      </c>
      <c r="C23" s="53" t="s">
        <v>1631</v>
      </c>
      <c r="D23" s="82" t="s">
        <v>1539</v>
      </c>
      <c r="E23" s="55">
        <v>35166</v>
      </c>
      <c r="F23" s="83" t="s">
        <v>2364</v>
      </c>
      <c r="G23" s="57">
        <v>0</v>
      </c>
      <c r="H23" s="57">
        <v>0</v>
      </c>
      <c r="I23" s="57">
        <f t="shared" si="1"/>
        <v>0</v>
      </c>
      <c r="J23" s="51" t="str">
        <f t="shared" si="0"/>
        <v>KÉM</v>
      </c>
      <c r="K23" s="347" t="s">
        <v>2499</v>
      </c>
      <c r="L23" s="1" t="s">
        <v>2510</v>
      </c>
    </row>
    <row r="24" spans="1:11" ht="31.5" customHeight="1">
      <c r="A24" s="51">
        <v>14</v>
      </c>
      <c r="B24" s="81">
        <v>2021617217</v>
      </c>
      <c r="C24" s="53" t="s">
        <v>2351</v>
      </c>
      <c r="D24" s="82" t="s">
        <v>1669</v>
      </c>
      <c r="E24" s="55">
        <v>35117</v>
      </c>
      <c r="F24" s="83" t="s">
        <v>2364</v>
      </c>
      <c r="G24" s="57">
        <v>85</v>
      </c>
      <c r="H24" s="57">
        <v>80</v>
      </c>
      <c r="I24" s="57">
        <f t="shared" si="1"/>
        <v>82.5</v>
      </c>
      <c r="J24" s="51" t="str">
        <f t="shared" si="0"/>
        <v>TỐT</v>
      </c>
      <c r="K24" s="347"/>
    </row>
    <row r="25" spans="1:13" ht="31.5" customHeight="1">
      <c r="A25" s="51">
        <v>15</v>
      </c>
      <c r="B25" s="81">
        <v>2020142978</v>
      </c>
      <c r="C25" s="53" t="s">
        <v>2352</v>
      </c>
      <c r="D25" s="82" t="s">
        <v>1531</v>
      </c>
      <c r="E25" s="55">
        <v>35410</v>
      </c>
      <c r="F25" s="83" t="s">
        <v>2364</v>
      </c>
      <c r="G25" s="57">
        <v>82</v>
      </c>
      <c r="H25" s="57">
        <v>0</v>
      </c>
      <c r="I25" s="57">
        <f t="shared" si="1"/>
        <v>41</v>
      </c>
      <c r="J25" s="51" t="str">
        <f t="shared" si="0"/>
        <v>YẾU</v>
      </c>
      <c r="K25" s="347" t="s">
        <v>2499</v>
      </c>
      <c r="M25" s="1" t="s">
        <v>2514</v>
      </c>
    </row>
    <row r="26" spans="1:11" ht="31.5" customHeight="1">
      <c r="A26" s="51">
        <v>16</v>
      </c>
      <c r="B26" s="81">
        <v>2021340510</v>
      </c>
      <c r="C26" s="53" t="s">
        <v>1608</v>
      </c>
      <c r="D26" s="82" t="s">
        <v>1637</v>
      </c>
      <c r="E26" s="55">
        <v>34538</v>
      </c>
      <c r="F26" s="83" t="s">
        <v>2364</v>
      </c>
      <c r="G26" s="57">
        <v>82</v>
      </c>
      <c r="H26" s="57">
        <v>80</v>
      </c>
      <c r="I26" s="57">
        <f t="shared" si="1"/>
        <v>81</v>
      </c>
      <c r="J26" s="51" t="str">
        <f t="shared" si="0"/>
        <v>TỐT</v>
      </c>
      <c r="K26" s="347"/>
    </row>
    <row r="27" spans="1:11" ht="31.5" customHeight="1">
      <c r="A27" s="51">
        <v>17</v>
      </c>
      <c r="B27" s="81">
        <v>2021613355</v>
      </c>
      <c r="C27" s="53" t="s">
        <v>2353</v>
      </c>
      <c r="D27" s="82" t="s">
        <v>1637</v>
      </c>
      <c r="E27" s="55">
        <v>35344</v>
      </c>
      <c r="F27" s="83" t="s">
        <v>2364</v>
      </c>
      <c r="G27" s="57">
        <v>85</v>
      </c>
      <c r="H27" s="57">
        <v>90</v>
      </c>
      <c r="I27" s="57">
        <f t="shared" si="1"/>
        <v>87.5</v>
      </c>
      <c r="J27" s="51" t="str">
        <f t="shared" si="0"/>
        <v>TỐT</v>
      </c>
      <c r="K27" s="347"/>
    </row>
    <row r="28" spans="1:12" ht="31.5" customHeight="1">
      <c r="A28" s="51">
        <v>18</v>
      </c>
      <c r="B28" s="81">
        <v>1921616514</v>
      </c>
      <c r="C28" s="53" t="s">
        <v>2354</v>
      </c>
      <c r="D28" s="82" t="s">
        <v>1525</v>
      </c>
      <c r="E28" s="55">
        <v>35051</v>
      </c>
      <c r="F28" s="83" t="s">
        <v>2364</v>
      </c>
      <c r="G28" s="57">
        <v>50</v>
      </c>
      <c r="H28" s="57">
        <v>60</v>
      </c>
      <c r="I28" s="57">
        <f t="shared" si="1"/>
        <v>55</v>
      </c>
      <c r="J28" s="51" t="str">
        <f t="shared" si="0"/>
        <v>T. BÌNH</v>
      </c>
      <c r="K28" s="347"/>
      <c r="L28" s="1" t="s">
        <v>2515</v>
      </c>
    </row>
    <row r="29" spans="1:11" ht="31.5" customHeight="1">
      <c r="A29" s="58">
        <v>19</v>
      </c>
      <c r="B29" s="86">
        <v>1921619184</v>
      </c>
      <c r="C29" s="60" t="s">
        <v>2355</v>
      </c>
      <c r="D29" s="87" t="s">
        <v>1551</v>
      </c>
      <c r="E29" s="62">
        <v>34117</v>
      </c>
      <c r="F29" s="88" t="s">
        <v>2364</v>
      </c>
      <c r="G29" s="64">
        <v>85</v>
      </c>
      <c r="H29" s="64">
        <v>85</v>
      </c>
      <c r="I29" s="64">
        <f t="shared" si="1"/>
        <v>85</v>
      </c>
      <c r="J29" s="58" t="str">
        <f t="shared" si="0"/>
        <v>TỐT</v>
      </c>
      <c r="K29" s="349"/>
    </row>
    <row r="30" spans="1:12" ht="31.5" customHeight="1">
      <c r="A30" s="58">
        <v>20</v>
      </c>
      <c r="B30" s="86">
        <v>1921173897</v>
      </c>
      <c r="C30" s="60" t="s">
        <v>2601</v>
      </c>
      <c r="D30" s="87" t="s">
        <v>1555</v>
      </c>
      <c r="E30" s="62">
        <v>35060</v>
      </c>
      <c r="F30" s="88" t="s">
        <v>2364</v>
      </c>
      <c r="G30" s="64">
        <v>58</v>
      </c>
      <c r="H30" s="64">
        <v>57</v>
      </c>
      <c r="I30" s="64">
        <f t="shared" si="1"/>
        <v>57.5</v>
      </c>
      <c r="J30" s="58" t="str">
        <f>IF(I30&gt;=90,"X SẮC",IF(I30&gt;=80,"TỐT",IF(I30&gt;=70,"KHÁ",IF(I30&gt;=60,"TB KHÁ",IF(I30&gt;=50,"T. BÌNH",IF(I30&gt;=30,"YẾU","KÉM"))))))</f>
        <v>T. BÌNH</v>
      </c>
      <c r="K30" s="349"/>
      <c r="L30" s="1" t="s">
        <v>2602</v>
      </c>
    </row>
    <row r="31" spans="1:12" ht="11.25" customHeight="1">
      <c r="A31" s="36"/>
      <c r="B31" s="37"/>
      <c r="C31" s="37"/>
      <c r="D31" s="37"/>
      <c r="E31" s="37"/>
      <c r="F31" s="37"/>
      <c r="G31" s="38"/>
      <c r="H31" s="38"/>
      <c r="I31" s="38"/>
      <c r="J31" s="38"/>
      <c r="K31" s="38"/>
      <c r="L31" s="38"/>
    </row>
    <row r="32" spans="1:11" ht="16.5">
      <c r="A32" s="36"/>
      <c r="B32" s="36"/>
      <c r="C32" s="38"/>
      <c r="D32" s="38"/>
      <c r="E32" s="38"/>
      <c r="F32" s="38"/>
      <c r="H32" s="323" t="s">
        <v>2448</v>
      </c>
      <c r="I32" s="324"/>
      <c r="J32" s="324"/>
      <c r="K32" s="260"/>
    </row>
    <row r="33" spans="1:10" ht="16.5">
      <c r="A33" s="36"/>
      <c r="B33" s="36"/>
      <c r="C33" s="38"/>
      <c r="D33" s="38"/>
      <c r="E33" s="38"/>
      <c r="F33" s="38"/>
      <c r="H33" s="35" t="s">
        <v>738</v>
      </c>
      <c r="I33" s="34" t="s">
        <v>739</v>
      </c>
      <c r="J33" s="34" t="s">
        <v>1500</v>
      </c>
    </row>
    <row r="34" spans="1:10" ht="21" customHeight="1">
      <c r="A34" s="36"/>
      <c r="B34" s="70" t="s">
        <v>751</v>
      </c>
      <c r="C34" s="38"/>
      <c r="D34" s="38"/>
      <c r="E34" s="38"/>
      <c r="F34" s="38"/>
      <c r="H34" s="35" t="s">
        <v>172</v>
      </c>
      <c r="I34" s="75">
        <f>COUNTIF($J$11:$J$30,H34)</f>
        <v>2</v>
      </c>
      <c r="J34" s="74">
        <f aca="true" t="shared" si="2" ref="J34:J41">I34/$I$41</f>
        <v>0.1</v>
      </c>
    </row>
    <row r="35" spans="1:10" ht="15.75" customHeight="1">
      <c r="A35" s="36"/>
      <c r="B35" s="36"/>
      <c r="C35" s="38"/>
      <c r="D35" s="38"/>
      <c r="E35" s="38"/>
      <c r="F35" s="38"/>
      <c r="H35" s="35" t="s">
        <v>173</v>
      </c>
      <c r="I35" s="75">
        <f aca="true" t="shared" si="3" ref="I35:I40">COUNTIF($J$11:$J$30,H35)</f>
        <v>11</v>
      </c>
      <c r="J35" s="74">
        <f t="shared" si="2"/>
        <v>0.55</v>
      </c>
    </row>
    <row r="36" spans="1:10" ht="15.75" customHeight="1">
      <c r="A36" s="36"/>
      <c r="B36" s="36"/>
      <c r="C36" s="38"/>
      <c r="D36" s="38"/>
      <c r="E36" s="38"/>
      <c r="F36" s="38"/>
      <c r="H36" s="35" t="s">
        <v>740</v>
      </c>
      <c r="I36" s="75">
        <f t="shared" si="3"/>
        <v>1</v>
      </c>
      <c r="J36" s="74">
        <f t="shared" si="2"/>
        <v>0.05</v>
      </c>
    </row>
    <row r="37" spans="1:10" ht="15.75" customHeight="1">
      <c r="A37" s="36"/>
      <c r="B37" s="36"/>
      <c r="C37" s="38"/>
      <c r="D37" s="38"/>
      <c r="E37" s="38"/>
      <c r="F37" s="38"/>
      <c r="H37" s="35" t="s">
        <v>741</v>
      </c>
      <c r="I37" s="75">
        <f t="shared" si="3"/>
        <v>1</v>
      </c>
      <c r="J37" s="74">
        <f t="shared" si="2"/>
        <v>0.05</v>
      </c>
    </row>
    <row r="38" spans="1:10" ht="15.75" customHeight="1">
      <c r="A38" s="36"/>
      <c r="B38" s="36"/>
      <c r="C38" s="38"/>
      <c r="D38" s="38"/>
      <c r="E38" s="38"/>
      <c r="F38" s="38"/>
      <c r="H38" s="35" t="s">
        <v>742</v>
      </c>
      <c r="I38" s="75">
        <f t="shared" si="3"/>
        <v>2</v>
      </c>
      <c r="J38" s="74">
        <f t="shared" si="2"/>
        <v>0.1</v>
      </c>
    </row>
    <row r="39" spans="1:10" ht="15.75" customHeight="1">
      <c r="A39" s="36"/>
      <c r="B39" s="36"/>
      <c r="C39" s="38"/>
      <c r="D39" s="38"/>
      <c r="E39" s="38"/>
      <c r="F39" s="38"/>
      <c r="H39" s="35" t="s">
        <v>1939</v>
      </c>
      <c r="I39" s="75">
        <f t="shared" si="3"/>
        <v>2</v>
      </c>
      <c r="J39" s="74">
        <f t="shared" si="2"/>
        <v>0.1</v>
      </c>
    </row>
    <row r="40" spans="1:10" ht="21" customHeight="1">
      <c r="A40" s="36"/>
      <c r="B40" s="70" t="s">
        <v>745</v>
      </c>
      <c r="C40" s="38"/>
      <c r="D40" s="38"/>
      <c r="E40" s="38"/>
      <c r="F40" s="38"/>
      <c r="H40" s="35" t="s">
        <v>743</v>
      </c>
      <c r="I40" s="75">
        <f t="shared" si="3"/>
        <v>1</v>
      </c>
      <c r="J40" s="74">
        <f t="shared" si="2"/>
        <v>0.05</v>
      </c>
    </row>
    <row r="41" spans="1:10" ht="15.75" customHeight="1">
      <c r="A41" s="36"/>
      <c r="B41" s="36"/>
      <c r="C41" s="38"/>
      <c r="D41" s="38"/>
      <c r="E41" s="38"/>
      <c r="F41" s="38"/>
      <c r="H41" s="35" t="s">
        <v>744</v>
      </c>
      <c r="I41" s="75">
        <f>SUM(I34:I40)</f>
        <v>20</v>
      </c>
      <c r="J41" s="74">
        <f t="shared" si="2"/>
        <v>1</v>
      </c>
    </row>
    <row r="42" spans="2:12" s="3" customFormat="1" ht="11.25" customHeight="1">
      <c r="B42" s="1"/>
      <c r="F42" s="40"/>
      <c r="G42" s="40"/>
      <c r="H42" s="40"/>
      <c r="I42" s="40"/>
      <c r="J42" s="40"/>
      <c r="K42" s="40"/>
      <c r="L42" s="40"/>
    </row>
    <row r="43" spans="6:12" s="65" customFormat="1" ht="21" customHeight="1">
      <c r="F43" s="319" t="str">
        <f ca="1">"Đà Nẵng, ngày"&amp;" "&amp;DAY(TODAY())&amp;" "&amp;"tháng"&amp;" "&amp;MONTH(TODAY())&amp;" "&amp;"năm"&amp;" "&amp;YEAR(TODAY())</f>
        <v>Đà Nẵng, ngày 21 tháng 8 năm 2015</v>
      </c>
      <c r="G43" s="319"/>
      <c r="H43" s="319"/>
      <c r="I43" s="319"/>
      <c r="J43" s="319"/>
      <c r="K43" s="319"/>
      <c r="L43" s="319"/>
    </row>
    <row r="44" spans="1:12" s="68" customFormat="1" ht="21" customHeight="1">
      <c r="A44" s="66" t="s">
        <v>1987</v>
      </c>
      <c r="B44" s="66"/>
      <c r="C44" s="66"/>
      <c r="D44" s="66"/>
      <c r="E44" s="66"/>
      <c r="F44" s="66"/>
      <c r="G44" s="66"/>
      <c r="H44" s="66"/>
      <c r="I44" s="66"/>
      <c r="J44" s="67"/>
      <c r="K44" s="67"/>
      <c r="L44" s="67"/>
    </row>
    <row r="47" spans="1:12" ht="16.5">
      <c r="A47" s="69"/>
      <c r="B47" s="69"/>
      <c r="C47" s="69"/>
      <c r="K47" s="39"/>
      <c r="L47" s="39"/>
    </row>
    <row r="49" ht="16.5">
      <c r="A49" s="3" t="s">
        <v>1981</v>
      </c>
    </row>
    <row r="53" spans="1:12" ht="31.5" customHeight="1">
      <c r="A53" s="51">
        <v>18</v>
      </c>
      <c r="B53" s="81">
        <v>2021615809</v>
      </c>
      <c r="C53" s="53" t="s">
        <v>1528</v>
      </c>
      <c r="D53" s="82" t="s">
        <v>2327</v>
      </c>
      <c r="E53" s="55">
        <v>35202</v>
      </c>
      <c r="F53" s="83" t="s">
        <v>2364</v>
      </c>
      <c r="G53" s="57">
        <v>85</v>
      </c>
      <c r="H53" s="57">
        <f>VLOOKUP(B53,'[1]K20CSU-XDD'!$O$9:$V$30,8)</f>
        <v>0</v>
      </c>
      <c r="I53" s="57"/>
      <c r="J53" s="51" t="str">
        <f>IF(G53&gt;=90,"X SẮC",IF(G53&gt;=80,"TỐT",IF(G53&gt;=70,"KHÁ",IF(G53&gt;=60,"TB KHÁ",IF(G53&gt;=50,"T. BÌNH",IF(G53&gt;=30,"YẾU","KÉM"))))))</f>
        <v>TỐT</v>
      </c>
      <c r="K53" s="31"/>
      <c r="L53" s="1" t="s">
        <v>2513</v>
      </c>
    </row>
    <row r="54" spans="1:12" ht="31.5" customHeight="1">
      <c r="A54" s="51">
        <v>19</v>
      </c>
      <c r="B54" s="81">
        <v>2021613603</v>
      </c>
      <c r="C54" s="53" t="s">
        <v>1738</v>
      </c>
      <c r="D54" s="82" t="s">
        <v>1641</v>
      </c>
      <c r="E54" s="55">
        <v>35424</v>
      </c>
      <c r="F54" s="83" t="s">
        <v>2364</v>
      </c>
      <c r="G54" s="57">
        <v>85</v>
      </c>
      <c r="H54" s="57">
        <v>0</v>
      </c>
      <c r="I54" s="57"/>
      <c r="J54" s="51" t="str">
        <f>IF(G54&gt;=90,"X SẮC",IF(G54&gt;=80,"TỐT",IF(G54&gt;=70,"KHÁ",IF(G54&gt;=60,"TB KHÁ",IF(G54&gt;=50,"T. BÌNH",IF(G54&gt;=30,"YẾU","KÉM"))))))</f>
        <v>TỐT</v>
      </c>
      <c r="K54" s="31"/>
      <c r="L54" s="259" t="s">
        <v>2511</v>
      </c>
    </row>
    <row r="55" spans="1:12" ht="31.5" customHeight="1">
      <c r="A55" s="51">
        <v>8</v>
      </c>
      <c r="B55" s="81">
        <v>2021614361</v>
      </c>
      <c r="C55" s="53" t="s">
        <v>2349</v>
      </c>
      <c r="D55" s="82" t="s">
        <v>1635</v>
      </c>
      <c r="E55" s="55">
        <v>35155</v>
      </c>
      <c r="F55" s="83" t="s">
        <v>2364</v>
      </c>
      <c r="G55" s="57">
        <v>70</v>
      </c>
      <c r="H55" s="57">
        <v>0</v>
      </c>
      <c r="I55" s="57"/>
      <c r="J55" s="51" t="str">
        <f>IF(G55&gt;=90,"X SẮC",IF(G55&gt;=80,"TỐT",IF(G55&gt;=70,"KHÁ",IF(G55&gt;=60,"TB KHÁ",IF(G55&gt;=50,"T. BÌNH",IF(G55&gt;=30,"YẾU","KÉM"))))))</f>
        <v>KHÁ</v>
      </c>
      <c r="K55" s="31"/>
      <c r="L55" s="1" t="s">
        <v>2512</v>
      </c>
    </row>
  </sheetData>
  <sheetProtection/>
  <mergeCells count="12">
    <mergeCell ref="A7:K7"/>
    <mergeCell ref="A8:K8"/>
    <mergeCell ref="A9:K9"/>
    <mergeCell ref="F43:L43"/>
    <mergeCell ref="C10:D10"/>
    <mergeCell ref="H32:J32"/>
    <mergeCell ref="A2:D2"/>
    <mergeCell ref="A3:D3"/>
    <mergeCell ref="E2:K2"/>
    <mergeCell ref="E3:K3"/>
    <mergeCell ref="A5:K5"/>
    <mergeCell ref="A6:K6"/>
  </mergeCells>
  <conditionalFormatting sqref="G53:I55 G11:I30">
    <cfRule type="cellIs" priority="2" dxfId="0" operator="equal" stopIfTrue="1">
      <formula>0</formula>
    </cfRule>
  </conditionalFormatting>
  <printOptions/>
  <pageMargins left="0.5" right="0.15748031496062992" top="0.2755905511811024" bottom="0.35433070866141736" header="0.2362204724409449" footer="0.2362204724409449"/>
  <pageSetup horizontalDpi="600" verticalDpi="600" orientation="portrait" paperSize="9" r:id="rId4"/>
  <rowBreaks count="1" manualBreakCount="1">
    <brk id="51" max="255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I58" sqref="I58"/>
    </sheetView>
  </sheetViews>
  <sheetFormatPr defaultColWidth="9.140625" defaultRowHeight="12.75"/>
  <cols>
    <col min="1" max="1" width="4.57421875" style="1" customWidth="1"/>
    <col min="2" max="2" width="10.00390625" style="1" customWidth="1"/>
    <col min="3" max="3" width="16.00390625" style="1" customWidth="1"/>
    <col min="4" max="4" width="6.8515625" style="1" customWidth="1"/>
    <col min="5" max="5" width="9.7109375" style="1" customWidth="1"/>
    <col min="6" max="6" width="11.00390625" style="1" customWidth="1"/>
    <col min="7" max="11" width="7.7109375" style="1" customWidth="1"/>
    <col min="12" max="12" width="8.8515625" style="1" customWidth="1"/>
    <col min="13" max="13" width="8.28125" style="1" customWidth="1"/>
    <col min="14" max="14" width="8.140625" style="1" customWidth="1"/>
    <col min="15" max="16384" width="9.140625" style="1" customWidth="1"/>
  </cols>
  <sheetData>
    <row r="1" spans="7:12" ht="12" customHeight="1">
      <c r="G1" s="105"/>
      <c r="H1" s="105"/>
      <c r="I1" s="105"/>
      <c r="J1" s="105"/>
      <c r="K1" s="105"/>
      <c r="L1" s="105"/>
    </row>
    <row r="2" spans="1:14" ht="19.5" customHeight="1">
      <c r="A2" s="322" t="s">
        <v>732</v>
      </c>
      <c r="B2" s="322"/>
      <c r="C2" s="322"/>
      <c r="D2" s="322"/>
      <c r="E2" s="321" t="s">
        <v>733</v>
      </c>
      <c r="F2" s="321"/>
      <c r="G2" s="321"/>
      <c r="H2" s="321"/>
      <c r="I2" s="321"/>
      <c r="J2" s="321"/>
      <c r="K2" s="321"/>
      <c r="L2" s="39"/>
      <c r="M2" s="39"/>
      <c r="N2" s="39"/>
    </row>
    <row r="3" spans="1:14" ht="16.5">
      <c r="A3" s="321" t="s">
        <v>734</v>
      </c>
      <c r="B3" s="321"/>
      <c r="C3" s="321"/>
      <c r="D3" s="321"/>
      <c r="E3" s="321" t="s">
        <v>731</v>
      </c>
      <c r="F3" s="321"/>
      <c r="G3" s="321"/>
      <c r="H3" s="321"/>
      <c r="I3" s="321"/>
      <c r="J3" s="321"/>
      <c r="K3" s="321"/>
      <c r="L3" s="39"/>
      <c r="M3" s="39"/>
      <c r="N3" s="39"/>
    </row>
    <row r="4" spans="7:12" ht="16.5">
      <c r="G4" s="105"/>
      <c r="H4" s="105"/>
      <c r="I4" s="105"/>
      <c r="J4" s="105"/>
      <c r="K4" s="105"/>
      <c r="L4" s="105"/>
    </row>
    <row r="5" spans="1:14" ht="16.5">
      <c r="A5" s="321" t="s">
        <v>750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9"/>
      <c r="M5" s="39"/>
      <c r="N5" s="39"/>
    </row>
    <row r="6" spans="1:14" ht="16.5">
      <c r="A6" s="321" t="s">
        <v>2446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</row>
    <row r="7" spans="1:14" ht="16.5">
      <c r="A7" s="321" t="s">
        <v>2346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</row>
    <row r="8" spans="1:14" ht="17.25" customHeight="1">
      <c r="A8" s="321" t="s">
        <v>2347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</row>
    <row r="9" spans="1:14" s="2" customFormat="1" ht="17.25" customHeight="1">
      <c r="A9" s="321" t="s">
        <v>749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</row>
    <row r="10" spans="1:11" s="3" customFormat="1" ht="46.5" customHeight="1">
      <c r="A10" s="102" t="s">
        <v>729</v>
      </c>
      <c r="B10" s="102" t="s">
        <v>736</v>
      </c>
      <c r="C10" s="320" t="s">
        <v>735</v>
      </c>
      <c r="D10" s="320"/>
      <c r="E10" s="102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2449</v>
      </c>
      <c r="K10" s="103" t="s">
        <v>737</v>
      </c>
    </row>
    <row r="11" spans="1:11" ht="22.5" customHeight="1">
      <c r="A11" s="42">
        <v>1</v>
      </c>
      <c r="B11" s="78">
        <v>2021425147</v>
      </c>
      <c r="C11" s="44" t="s">
        <v>2334</v>
      </c>
      <c r="D11" s="79" t="s">
        <v>2327</v>
      </c>
      <c r="E11" s="46">
        <v>35370</v>
      </c>
      <c r="F11" s="80" t="s">
        <v>2363</v>
      </c>
      <c r="G11" s="48">
        <v>85</v>
      </c>
      <c r="H11" s="48">
        <v>85</v>
      </c>
      <c r="I11" s="48">
        <f>(G11+H11)/2</f>
        <v>85</v>
      </c>
      <c r="J11" s="42" t="str">
        <f aca="true" t="shared" si="0" ref="J11:J41">IF(I11&gt;=90,"X SẮC",IF(I11&gt;=80,"TỐT",IF(I11&gt;=70,"KHÁ",IF(I11&gt;=60,"TB KHÁ",IF(I11&gt;=50,"T. BÌNH",IF(I11&gt;=30,"YẾU","KÉM"))))))</f>
        <v>TỐT</v>
      </c>
      <c r="K11" s="346"/>
    </row>
    <row r="12" spans="1:11" ht="22.5" customHeight="1">
      <c r="A12" s="51">
        <v>2</v>
      </c>
      <c r="B12" s="81">
        <v>2021418422</v>
      </c>
      <c r="C12" s="53" t="s">
        <v>2343</v>
      </c>
      <c r="D12" s="82" t="s">
        <v>1544</v>
      </c>
      <c r="E12" s="55">
        <v>35078</v>
      </c>
      <c r="F12" s="83" t="s">
        <v>2363</v>
      </c>
      <c r="G12" s="57">
        <v>93</v>
      </c>
      <c r="H12" s="57">
        <v>93</v>
      </c>
      <c r="I12" s="57">
        <f aca="true" t="shared" si="1" ref="I12:I41">(G12+H12)/2</f>
        <v>93</v>
      </c>
      <c r="J12" s="51" t="str">
        <f t="shared" si="0"/>
        <v>X SẮC</v>
      </c>
      <c r="K12" s="347"/>
    </row>
    <row r="13" spans="1:11" ht="22.5" customHeight="1">
      <c r="A13" s="51">
        <v>3</v>
      </c>
      <c r="B13" s="81">
        <v>2021418394</v>
      </c>
      <c r="C13" s="53" t="s">
        <v>1528</v>
      </c>
      <c r="D13" s="82" t="s">
        <v>1669</v>
      </c>
      <c r="E13" s="55">
        <v>32963</v>
      </c>
      <c r="F13" s="83" t="s">
        <v>2363</v>
      </c>
      <c r="G13" s="57">
        <v>85</v>
      </c>
      <c r="H13" s="57">
        <v>0</v>
      </c>
      <c r="I13" s="57">
        <f t="shared" si="1"/>
        <v>42.5</v>
      </c>
      <c r="J13" s="51" t="str">
        <f t="shared" si="0"/>
        <v>YẾU</v>
      </c>
      <c r="K13" s="347" t="s">
        <v>2476</v>
      </c>
    </row>
    <row r="14" spans="1:14" ht="22.5" customHeight="1">
      <c r="A14" s="51">
        <v>4</v>
      </c>
      <c r="B14" s="81">
        <v>2021417683</v>
      </c>
      <c r="C14" s="53" t="s">
        <v>2342</v>
      </c>
      <c r="D14" s="82" t="s">
        <v>1601</v>
      </c>
      <c r="E14" s="55">
        <v>33765</v>
      </c>
      <c r="F14" s="83" t="s">
        <v>2363</v>
      </c>
      <c r="G14" s="57">
        <v>77</v>
      </c>
      <c r="H14" s="57">
        <v>0</v>
      </c>
      <c r="I14" s="57">
        <f t="shared" si="1"/>
        <v>38.5</v>
      </c>
      <c r="J14" s="51" t="str">
        <f t="shared" si="0"/>
        <v>YẾU</v>
      </c>
      <c r="K14" s="347" t="s">
        <v>2476</v>
      </c>
      <c r="N14" s="1" t="s">
        <v>2670</v>
      </c>
    </row>
    <row r="15" spans="1:12" ht="22.5" customHeight="1">
      <c r="A15" s="51">
        <v>5</v>
      </c>
      <c r="B15" s="81">
        <v>2021417561</v>
      </c>
      <c r="C15" s="53" t="s">
        <v>2341</v>
      </c>
      <c r="D15" s="82" t="s">
        <v>1589</v>
      </c>
      <c r="E15" s="55">
        <v>35129</v>
      </c>
      <c r="F15" s="83" t="s">
        <v>2363</v>
      </c>
      <c r="G15" s="57">
        <v>0</v>
      </c>
      <c r="H15" s="57">
        <v>0</v>
      </c>
      <c r="I15" s="57">
        <f t="shared" si="1"/>
        <v>0</v>
      </c>
      <c r="J15" s="51" t="str">
        <f t="shared" si="0"/>
        <v>KÉM</v>
      </c>
      <c r="K15" s="347" t="s">
        <v>2499</v>
      </c>
      <c r="L15" s="1" t="s">
        <v>2405</v>
      </c>
    </row>
    <row r="16" spans="1:11" ht="22.5" customHeight="1">
      <c r="A16" s="51">
        <v>6</v>
      </c>
      <c r="B16" s="81">
        <v>2021417443</v>
      </c>
      <c r="C16" s="53" t="s">
        <v>2237</v>
      </c>
      <c r="D16" s="82" t="s">
        <v>1540</v>
      </c>
      <c r="E16" s="55">
        <v>35280</v>
      </c>
      <c r="F16" s="83" t="s">
        <v>2363</v>
      </c>
      <c r="G16" s="57">
        <v>92</v>
      </c>
      <c r="H16" s="57">
        <v>93</v>
      </c>
      <c r="I16" s="57">
        <f t="shared" si="1"/>
        <v>92.5</v>
      </c>
      <c r="J16" s="51" t="str">
        <f t="shared" si="0"/>
        <v>X SẮC</v>
      </c>
      <c r="K16" s="347"/>
    </row>
    <row r="17" spans="1:11" ht="22.5" customHeight="1">
      <c r="A17" s="51">
        <v>7</v>
      </c>
      <c r="B17" s="81">
        <v>2021416728</v>
      </c>
      <c r="C17" s="53" t="s">
        <v>779</v>
      </c>
      <c r="D17" s="82" t="s">
        <v>20</v>
      </c>
      <c r="E17" s="55">
        <v>35305</v>
      </c>
      <c r="F17" s="83" t="s">
        <v>2363</v>
      </c>
      <c r="G17" s="57">
        <v>85</v>
      </c>
      <c r="H17" s="57">
        <v>85</v>
      </c>
      <c r="I17" s="57">
        <f t="shared" si="1"/>
        <v>85</v>
      </c>
      <c r="J17" s="51" t="str">
        <f t="shared" si="0"/>
        <v>TỐT</v>
      </c>
      <c r="K17" s="347"/>
    </row>
    <row r="18" spans="1:11" ht="22.5" customHeight="1">
      <c r="A18" s="51">
        <v>8</v>
      </c>
      <c r="B18" s="81">
        <v>2021416671</v>
      </c>
      <c r="C18" s="53" t="s">
        <v>2340</v>
      </c>
      <c r="D18" s="82" t="s">
        <v>1550</v>
      </c>
      <c r="E18" s="55">
        <v>34863</v>
      </c>
      <c r="F18" s="83" t="s">
        <v>2363</v>
      </c>
      <c r="G18" s="57">
        <v>85</v>
      </c>
      <c r="H18" s="57">
        <v>85</v>
      </c>
      <c r="I18" s="57">
        <f t="shared" si="1"/>
        <v>85</v>
      </c>
      <c r="J18" s="51" t="str">
        <f t="shared" si="0"/>
        <v>TỐT</v>
      </c>
      <c r="K18" s="347"/>
    </row>
    <row r="19" spans="1:11" ht="22.5" customHeight="1">
      <c r="A19" s="51">
        <v>9</v>
      </c>
      <c r="B19" s="81">
        <v>2021416587</v>
      </c>
      <c r="C19" s="53" t="s">
        <v>1732</v>
      </c>
      <c r="D19" s="82" t="s">
        <v>1628</v>
      </c>
      <c r="E19" s="55">
        <v>35228</v>
      </c>
      <c r="F19" s="83" t="s">
        <v>2363</v>
      </c>
      <c r="G19" s="57">
        <v>65</v>
      </c>
      <c r="H19" s="57">
        <v>85</v>
      </c>
      <c r="I19" s="57">
        <f t="shared" si="1"/>
        <v>75</v>
      </c>
      <c r="J19" s="51" t="str">
        <f t="shared" si="0"/>
        <v>KHÁ</v>
      </c>
      <c r="K19" s="347"/>
    </row>
    <row r="20" spans="1:11" ht="22.5" customHeight="1">
      <c r="A20" s="51">
        <v>10</v>
      </c>
      <c r="B20" s="81">
        <v>2021416393</v>
      </c>
      <c r="C20" s="53" t="s">
        <v>1791</v>
      </c>
      <c r="D20" s="82" t="s">
        <v>1579</v>
      </c>
      <c r="E20" s="55">
        <v>35069</v>
      </c>
      <c r="F20" s="83" t="s">
        <v>2363</v>
      </c>
      <c r="G20" s="57">
        <v>90</v>
      </c>
      <c r="H20" s="57">
        <v>80</v>
      </c>
      <c r="I20" s="57">
        <f t="shared" si="1"/>
        <v>85</v>
      </c>
      <c r="J20" s="51" t="str">
        <f t="shared" si="0"/>
        <v>TỐT</v>
      </c>
      <c r="K20" s="347"/>
    </row>
    <row r="21" spans="1:11" ht="22.5" customHeight="1">
      <c r="A21" s="51">
        <v>11</v>
      </c>
      <c r="B21" s="81">
        <v>2021416133</v>
      </c>
      <c r="C21" s="53" t="s">
        <v>2339</v>
      </c>
      <c r="D21" s="82" t="s">
        <v>1686</v>
      </c>
      <c r="E21" s="55">
        <v>35104</v>
      </c>
      <c r="F21" s="83" t="s">
        <v>2363</v>
      </c>
      <c r="G21" s="57">
        <v>77</v>
      </c>
      <c r="H21" s="57">
        <v>80</v>
      </c>
      <c r="I21" s="57">
        <f t="shared" si="1"/>
        <v>78.5</v>
      </c>
      <c r="J21" s="51" t="str">
        <f t="shared" si="0"/>
        <v>KHÁ</v>
      </c>
      <c r="K21" s="347"/>
    </row>
    <row r="22" spans="1:11" ht="22.5" customHeight="1">
      <c r="A22" s="51">
        <v>12</v>
      </c>
      <c r="B22" s="81">
        <v>2021416026</v>
      </c>
      <c r="C22" s="53" t="s">
        <v>2338</v>
      </c>
      <c r="D22" s="82" t="s">
        <v>1664</v>
      </c>
      <c r="E22" s="55">
        <v>35124</v>
      </c>
      <c r="F22" s="83" t="s">
        <v>2363</v>
      </c>
      <c r="G22" s="57">
        <v>77</v>
      </c>
      <c r="H22" s="57">
        <v>0</v>
      </c>
      <c r="I22" s="57">
        <f t="shared" si="1"/>
        <v>38.5</v>
      </c>
      <c r="J22" s="51" t="str">
        <f t="shared" si="0"/>
        <v>YẾU</v>
      </c>
      <c r="K22" s="347" t="s">
        <v>2499</v>
      </c>
    </row>
    <row r="23" spans="1:11" ht="22.5" customHeight="1">
      <c r="A23" s="51">
        <v>13</v>
      </c>
      <c r="B23" s="81">
        <v>2021416004</v>
      </c>
      <c r="C23" s="53" t="s">
        <v>1892</v>
      </c>
      <c r="D23" s="82" t="s">
        <v>1561</v>
      </c>
      <c r="E23" s="55">
        <v>34226</v>
      </c>
      <c r="F23" s="83" t="s">
        <v>2363</v>
      </c>
      <c r="G23" s="57">
        <v>79</v>
      </c>
      <c r="H23" s="57">
        <v>0</v>
      </c>
      <c r="I23" s="57">
        <f t="shared" si="1"/>
        <v>39.5</v>
      </c>
      <c r="J23" s="51" t="str">
        <f t="shared" si="0"/>
        <v>YẾU</v>
      </c>
      <c r="K23" s="347" t="s">
        <v>2499</v>
      </c>
    </row>
    <row r="24" spans="1:11" ht="22.5" customHeight="1">
      <c r="A24" s="51">
        <v>14</v>
      </c>
      <c r="B24" s="81">
        <v>2021415976</v>
      </c>
      <c r="C24" s="53" t="s">
        <v>1670</v>
      </c>
      <c r="D24" s="82" t="s">
        <v>1580</v>
      </c>
      <c r="E24" s="55">
        <v>35229</v>
      </c>
      <c r="F24" s="83" t="s">
        <v>2363</v>
      </c>
      <c r="G24" s="57">
        <v>74</v>
      </c>
      <c r="H24" s="57">
        <v>0</v>
      </c>
      <c r="I24" s="57">
        <f t="shared" si="1"/>
        <v>37</v>
      </c>
      <c r="J24" s="51" t="str">
        <f t="shared" si="0"/>
        <v>YẾU</v>
      </c>
      <c r="K24" s="347" t="s">
        <v>2499</v>
      </c>
    </row>
    <row r="25" spans="1:11" ht="22.5" customHeight="1">
      <c r="A25" s="51">
        <v>15</v>
      </c>
      <c r="B25" s="81">
        <v>2021415136</v>
      </c>
      <c r="C25" s="53" t="s">
        <v>1800</v>
      </c>
      <c r="D25" s="82" t="s">
        <v>1534</v>
      </c>
      <c r="E25" s="55">
        <v>35356</v>
      </c>
      <c r="F25" s="83" t="s">
        <v>2363</v>
      </c>
      <c r="G25" s="57">
        <v>85</v>
      </c>
      <c r="H25" s="57">
        <v>85</v>
      </c>
      <c r="I25" s="57">
        <f t="shared" si="1"/>
        <v>85</v>
      </c>
      <c r="J25" s="51" t="str">
        <f t="shared" si="0"/>
        <v>TỐT</v>
      </c>
      <c r="K25" s="347"/>
    </row>
    <row r="26" spans="1:11" ht="22.5" customHeight="1">
      <c r="A26" s="51">
        <v>16</v>
      </c>
      <c r="B26" s="81">
        <v>2021415131</v>
      </c>
      <c r="C26" s="53" t="s">
        <v>2337</v>
      </c>
      <c r="D26" s="82" t="s">
        <v>1635</v>
      </c>
      <c r="E26" s="55">
        <v>35279</v>
      </c>
      <c r="F26" s="83" t="s">
        <v>2363</v>
      </c>
      <c r="G26" s="57">
        <v>82</v>
      </c>
      <c r="H26" s="57">
        <v>82</v>
      </c>
      <c r="I26" s="57">
        <f t="shared" si="1"/>
        <v>82</v>
      </c>
      <c r="J26" s="51" t="str">
        <f t="shared" si="0"/>
        <v>TỐT</v>
      </c>
      <c r="K26" s="347"/>
    </row>
    <row r="27" spans="1:11" ht="22.5" customHeight="1">
      <c r="A27" s="51">
        <v>17</v>
      </c>
      <c r="B27" s="81">
        <v>2021415126</v>
      </c>
      <c r="C27" s="53" t="s">
        <v>1666</v>
      </c>
      <c r="D27" s="82" t="s">
        <v>1615</v>
      </c>
      <c r="E27" s="55">
        <v>35117</v>
      </c>
      <c r="F27" s="83" t="s">
        <v>2363</v>
      </c>
      <c r="G27" s="57">
        <v>85</v>
      </c>
      <c r="H27" s="57">
        <v>85</v>
      </c>
      <c r="I27" s="57">
        <f t="shared" si="1"/>
        <v>85</v>
      </c>
      <c r="J27" s="51" t="str">
        <f t="shared" si="0"/>
        <v>TỐT</v>
      </c>
      <c r="K27" s="347"/>
    </row>
    <row r="28" spans="1:11" ht="22.5" customHeight="1">
      <c r="A28" s="51">
        <v>18</v>
      </c>
      <c r="B28" s="81">
        <v>2021415121</v>
      </c>
      <c r="C28" s="53" t="s">
        <v>842</v>
      </c>
      <c r="D28" s="82" t="s">
        <v>1537</v>
      </c>
      <c r="E28" s="55">
        <v>35076</v>
      </c>
      <c r="F28" s="83" t="s">
        <v>2363</v>
      </c>
      <c r="G28" s="57">
        <v>92</v>
      </c>
      <c r="H28" s="57">
        <v>90</v>
      </c>
      <c r="I28" s="57">
        <f t="shared" si="1"/>
        <v>91</v>
      </c>
      <c r="J28" s="51" t="str">
        <f t="shared" si="0"/>
        <v>X SẮC</v>
      </c>
      <c r="K28" s="347"/>
    </row>
    <row r="29" spans="1:11" ht="22.5" customHeight="1">
      <c r="A29" s="51">
        <v>19</v>
      </c>
      <c r="B29" s="81">
        <v>2021415115</v>
      </c>
      <c r="C29" s="53" t="s">
        <v>2336</v>
      </c>
      <c r="D29" s="82" t="s">
        <v>1613</v>
      </c>
      <c r="E29" s="55">
        <v>35294</v>
      </c>
      <c r="F29" s="83" t="s">
        <v>2363</v>
      </c>
      <c r="G29" s="57">
        <v>85</v>
      </c>
      <c r="H29" s="57">
        <v>82</v>
      </c>
      <c r="I29" s="57">
        <f t="shared" si="1"/>
        <v>83.5</v>
      </c>
      <c r="J29" s="51" t="str">
        <f t="shared" si="0"/>
        <v>TỐT</v>
      </c>
      <c r="K29" s="347"/>
    </row>
    <row r="30" spans="1:11" ht="22.5" customHeight="1">
      <c r="A30" s="51">
        <v>20</v>
      </c>
      <c r="B30" s="81">
        <v>2021415022</v>
      </c>
      <c r="C30" s="53" t="s">
        <v>773</v>
      </c>
      <c r="D30" s="82" t="s">
        <v>1635</v>
      </c>
      <c r="E30" s="55">
        <v>35015</v>
      </c>
      <c r="F30" s="83" t="s">
        <v>2363</v>
      </c>
      <c r="G30" s="57">
        <v>93</v>
      </c>
      <c r="H30" s="57">
        <v>80</v>
      </c>
      <c r="I30" s="57">
        <f t="shared" si="1"/>
        <v>86.5</v>
      </c>
      <c r="J30" s="51" t="str">
        <f t="shared" si="0"/>
        <v>TỐT</v>
      </c>
      <c r="K30" s="347"/>
    </row>
    <row r="31" spans="1:11" ht="22.5" customHeight="1">
      <c r="A31" s="51">
        <v>21</v>
      </c>
      <c r="B31" s="81">
        <v>2021414946</v>
      </c>
      <c r="C31" s="53" t="s">
        <v>1634</v>
      </c>
      <c r="D31" s="82" t="s">
        <v>1669</v>
      </c>
      <c r="E31" s="55">
        <v>35326</v>
      </c>
      <c r="F31" s="83" t="s">
        <v>2363</v>
      </c>
      <c r="G31" s="57">
        <v>85</v>
      </c>
      <c r="H31" s="57">
        <v>82</v>
      </c>
      <c r="I31" s="57">
        <f t="shared" si="1"/>
        <v>83.5</v>
      </c>
      <c r="J31" s="51" t="str">
        <f t="shared" si="0"/>
        <v>TỐT</v>
      </c>
      <c r="K31" s="347"/>
    </row>
    <row r="32" spans="1:11" ht="22.5" customHeight="1">
      <c r="A32" s="51">
        <v>22</v>
      </c>
      <c r="B32" s="81">
        <v>2021414234</v>
      </c>
      <c r="C32" s="53" t="s">
        <v>2335</v>
      </c>
      <c r="D32" s="82" t="s">
        <v>1553</v>
      </c>
      <c r="E32" s="55">
        <v>34954</v>
      </c>
      <c r="F32" s="83" t="s">
        <v>2363</v>
      </c>
      <c r="G32" s="57">
        <v>82</v>
      </c>
      <c r="H32" s="57">
        <v>82</v>
      </c>
      <c r="I32" s="57">
        <f t="shared" si="1"/>
        <v>82</v>
      </c>
      <c r="J32" s="51" t="str">
        <f t="shared" si="0"/>
        <v>TỐT</v>
      </c>
      <c r="K32" s="347"/>
    </row>
    <row r="33" spans="1:11" ht="22.5" customHeight="1">
      <c r="A33" s="51">
        <v>23</v>
      </c>
      <c r="B33" s="81">
        <v>2021413519</v>
      </c>
      <c r="C33" s="53" t="s">
        <v>2334</v>
      </c>
      <c r="D33" s="82" t="s">
        <v>1531</v>
      </c>
      <c r="E33" s="55">
        <v>35169</v>
      </c>
      <c r="F33" s="83" t="s">
        <v>2363</v>
      </c>
      <c r="G33" s="57">
        <v>85</v>
      </c>
      <c r="H33" s="57">
        <v>85</v>
      </c>
      <c r="I33" s="57">
        <f t="shared" si="1"/>
        <v>85</v>
      </c>
      <c r="J33" s="51" t="str">
        <f t="shared" si="0"/>
        <v>TỐT</v>
      </c>
      <c r="K33" s="347"/>
    </row>
    <row r="34" spans="1:12" ht="22.5" customHeight="1">
      <c r="A34" s="51">
        <v>24</v>
      </c>
      <c r="B34" s="81">
        <v>2021410899</v>
      </c>
      <c r="C34" s="53" t="s">
        <v>2345</v>
      </c>
      <c r="D34" s="82" t="s">
        <v>1549</v>
      </c>
      <c r="E34" s="55" t="s">
        <v>769</v>
      </c>
      <c r="F34" s="83" t="s">
        <v>2363</v>
      </c>
      <c r="G34" s="57">
        <v>65</v>
      </c>
      <c r="H34" s="57">
        <v>0</v>
      </c>
      <c r="I34" s="57">
        <f t="shared" si="1"/>
        <v>32.5</v>
      </c>
      <c r="J34" s="51" t="str">
        <f t="shared" si="0"/>
        <v>YẾU</v>
      </c>
      <c r="K34" s="347"/>
      <c r="L34" s="1" t="s">
        <v>1996</v>
      </c>
    </row>
    <row r="35" spans="1:11" ht="22.5" customHeight="1">
      <c r="A35" s="51">
        <v>25</v>
      </c>
      <c r="B35" s="81">
        <v>2020418445</v>
      </c>
      <c r="C35" s="53" t="s">
        <v>2333</v>
      </c>
      <c r="D35" s="82" t="s">
        <v>762</v>
      </c>
      <c r="E35" s="55">
        <v>35307</v>
      </c>
      <c r="F35" s="83" t="s">
        <v>2363</v>
      </c>
      <c r="G35" s="57">
        <v>95</v>
      </c>
      <c r="H35" s="57">
        <v>90</v>
      </c>
      <c r="I35" s="57">
        <f t="shared" si="1"/>
        <v>92.5</v>
      </c>
      <c r="J35" s="51" t="str">
        <f t="shared" si="0"/>
        <v>X SẮC</v>
      </c>
      <c r="K35" s="347"/>
    </row>
    <row r="36" spans="1:11" ht="22.5" customHeight="1">
      <c r="A36" s="51">
        <v>26</v>
      </c>
      <c r="B36" s="81">
        <v>2020415159</v>
      </c>
      <c r="C36" s="53" t="s">
        <v>2332</v>
      </c>
      <c r="D36" s="82" t="s">
        <v>1533</v>
      </c>
      <c r="E36" s="55">
        <v>34703</v>
      </c>
      <c r="F36" s="83" t="s">
        <v>2363</v>
      </c>
      <c r="G36" s="57">
        <v>75</v>
      </c>
      <c r="H36" s="57">
        <v>85</v>
      </c>
      <c r="I36" s="57">
        <f t="shared" si="1"/>
        <v>80</v>
      </c>
      <c r="J36" s="51" t="str">
        <f t="shared" si="0"/>
        <v>TỐT</v>
      </c>
      <c r="K36" s="347"/>
    </row>
    <row r="37" spans="1:11" ht="22.5" customHeight="1">
      <c r="A37" s="51">
        <v>27</v>
      </c>
      <c r="B37" s="81">
        <v>2020413301</v>
      </c>
      <c r="C37" s="53" t="s">
        <v>2331</v>
      </c>
      <c r="D37" s="82" t="s">
        <v>1539</v>
      </c>
      <c r="E37" s="55">
        <v>35227</v>
      </c>
      <c r="F37" s="83" t="s">
        <v>2363</v>
      </c>
      <c r="G37" s="57">
        <v>85</v>
      </c>
      <c r="H37" s="57">
        <v>90</v>
      </c>
      <c r="I37" s="57">
        <f t="shared" si="1"/>
        <v>87.5</v>
      </c>
      <c r="J37" s="51" t="str">
        <f t="shared" si="0"/>
        <v>TỐT</v>
      </c>
      <c r="K37" s="347"/>
    </row>
    <row r="38" spans="1:11" ht="22.5" customHeight="1">
      <c r="A38" s="51">
        <v>28</v>
      </c>
      <c r="B38" s="81">
        <v>2020413294</v>
      </c>
      <c r="C38" s="53" t="s">
        <v>1638</v>
      </c>
      <c r="D38" s="82" t="s">
        <v>1613</v>
      </c>
      <c r="E38" s="55">
        <v>35406</v>
      </c>
      <c r="F38" s="83" t="s">
        <v>2363</v>
      </c>
      <c r="G38" s="57">
        <v>95</v>
      </c>
      <c r="H38" s="57">
        <v>90</v>
      </c>
      <c r="I38" s="57">
        <f t="shared" si="1"/>
        <v>92.5</v>
      </c>
      <c r="J38" s="51" t="str">
        <f t="shared" si="0"/>
        <v>X SẮC</v>
      </c>
      <c r="K38" s="347"/>
    </row>
    <row r="39" spans="1:11" ht="22.5" customHeight="1">
      <c r="A39" s="51">
        <v>29</v>
      </c>
      <c r="B39" s="81">
        <v>1921413627</v>
      </c>
      <c r="C39" s="53" t="s">
        <v>2344</v>
      </c>
      <c r="D39" s="82" t="s">
        <v>1575</v>
      </c>
      <c r="E39" s="55">
        <v>34709</v>
      </c>
      <c r="F39" s="83" t="s">
        <v>2363</v>
      </c>
      <c r="G39" s="57">
        <v>83</v>
      </c>
      <c r="H39" s="57">
        <v>0</v>
      </c>
      <c r="I39" s="57">
        <f t="shared" si="1"/>
        <v>41.5</v>
      </c>
      <c r="J39" s="51" t="str">
        <f t="shared" si="0"/>
        <v>YẾU</v>
      </c>
      <c r="K39" s="347" t="s">
        <v>2499</v>
      </c>
    </row>
    <row r="40" spans="1:12" ht="22.5" customHeight="1">
      <c r="A40" s="51">
        <v>30</v>
      </c>
      <c r="B40" s="81" t="s">
        <v>2400</v>
      </c>
      <c r="C40" s="53" t="s">
        <v>1659</v>
      </c>
      <c r="D40" s="82" t="s">
        <v>1537</v>
      </c>
      <c r="E40" s="55">
        <v>34750</v>
      </c>
      <c r="F40" s="83" t="s">
        <v>2363</v>
      </c>
      <c r="G40" s="57">
        <v>85</v>
      </c>
      <c r="H40" s="57">
        <v>0</v>
      </c>
      <c r="I40" s="57">
        <f t="shared" si="1"/>
        <v>42.5</v>
      </c>
      <c r="J40" s="51" t="str">
        <f t="shared" si="0"/>
        <v>YẾU</v>
      </c>
      <c r="K40" s="347" t="s">
        <v>2499</v>
      </c>
      <c r="L40" s="1" t="s">
        <v>2401</v>
      </c>
    </row>
    <row r="41" spans="1:12" ht="21" customHeight="1">
      <c r="A41" s="51">
        <v>31</v>
      </c>
      <c r="B41" s="81">
        <v>1921416568</v>
      </c>
      <c r="C41" s="53" t="s">
        <v>1418</v>
      </c>
      <c r="D41" s="82" t="s">
        <v>1551</v>
      </c>
      <c r="E41" s="55" t="s">
        <v>1419</v>
      </c>
      <c r="F41" s="83" t="s">
        <v>2363</v>
      </c>
      <c r="G41" s="57">
        <v>85</v>
      </c>
      <c r="H41" s="57">
        <v>75</v>
      </c>
      <c r="I41" s="57">
        <f t="shared" si="1"/>
        <v>80</v>
      </c>
      <c r="J41" s="51" t="str">
        <f t="shared" si="0"/>
        <v>TỐT</v>
      </c>
      <c r="K41" s="347"/>
      <c r="L41" s="1" t="s">
        <v>2524</v>
      </c>
    </row>
    <row r="42" spans="1:12" ht="21.75" customHeight="1">
      <c r="A42" s="58">
        <v>32</v>
      </c>
      <c r="B42" s="86">
        <v>1920416571</v>
      </c>
      <c r="C42" s="60" t="s">
        <v>1357</v>
      </c>
      <c r="D42" s="87" t="s">
        <v>1737</v>
      </c>
      <c r="E42" s="62" t="s">
        <v>975</v>
      </c>
      <c r="F42" s="88" t="s">
        <v>2363</v>
      </c>
      <c r="G42" s="64">
        <v>88</v>
      </c>
      <c r="H42" s="64">
        <v>85</v>
      </c>
      <c r="I42" s="64">
        <f>(G42+H42)/2</f>
        <v>86.5</v>
      </c>
      <c r="J42" s="58" t="str">
        <f>IF(I42&gt;=90,"X SẮC",IF(I42&gt;=80,"TỐT",IF(I42&gt;=70,"KHÁ",IF(I42&gt;=60,"TB KHÁ",IF(I42&gt;=50,"T. BÌNH",IF(I42&gt;=30,"YẾU","KÉM"))))))</f>
        <v>TỐT</v>
      </c>
      <c r="K42" s="349"/>
      <c r="L42" s="1" t="s">
        <v>2603</v>
      </c>
    </row>
    <row r="43" spans="1:12" ht="11.25" customHeight="1">
      <c r="A43" s="36"/>
      <c r="B43" s="37"/>
      <c r="C43" s="37"/>
      <c r="D43" s="37"/>
      <c r="E43" s="37"/>
      <c r="F43" s="37"/>
      <c r="G43" s="38"/>
      <c r="H43" s="38"/>
      <c r="I43" s="38"/>
      <c r="J43" s="38"/>
      <c r="K43" s="38"/>
      <c r="L43" s="38"/>
    </row>
    <row r="44" spans="1:11" ht="16.5">
      <c r="A44" s="36"/>
      <c r="B44" s="36"/>
      <c r="C44" s="38"/>
      <c r="D44" s="38"/>
      <c r="E44" s="38"/>
      <c r="F44" s="38"/>
      <c r="H44" s="323" t="s">
        <v>2448</v>
      </c>
      <c r="I44" s="324"/>
      <c r="J44" s="325"/>
      <c r="K44" s="260"/>
    </row>
    <row r="45" spans="1:10" ht="16.5">
      <c r="A45" s="36"/>
      <c r="B45" s="36"/>
      <c r="C45" s="38"/>
      <c r="D45" s="38"/>
      <c r="E45" s="38"/>
      <c r="F45" s="38"/>
      <c r="H45" s="35" t="s">
        <v>738</v>
      </c>
      <c r="I45" s="34" t="s">
        <v>739</v>
      </c>
      <c r="J45" s="34" t="s">
        <v>1500</v>
      </c>
    </row>
    <row r="46" spans="1:10" ht="21" customHeight="1">
      <c r="A46" s="36"/>
      <c r="B46" s="328" t="s">
        <v>751</v>
      </c>
      <c r="C46" s="328"/>
      <c r="D46" s="38"/>
      <c r="E46" s="38"/>
      <c r="F46" s="38"/>
      <c r="H46" s="35" t="s">
        <v>172</v>
      </c>
      <c r="I46" s="75">
        <f>COUNTIF($J$11:$J$42,H46)</f>
        <v>5</v>
      </c>
      <c r="J46" s="74">
        <f aca="true" t="shared" si="2" ref="J46:J53">I46/$I$53</f>
        <v>0.15625</v>
      </c>
    </row>
    <row r="47" spans="1:10" ht="15.75" customHeight="1">
      <c r="A47" s="36"/>
      <c r="B47" s="36"/>
      <c r="C47" s="38"/>
      <c r="D47" s="38"/>
      <c r="E47" s="38"/>
      <c r="F47" s="38"/>
      <c r="H47" s="35" t="s">
        <v>173</v>
      </c>
      <c r="I47" s="75">
        <f aca="true" t="shared" si="3" ref="I47:I52">COUNTIF($J$11:$J$42,H47)</f>
        <v>16</v>
      </c>
      <c r="J47" s="74">
        <f t="shared" si="2"/>
        <v>0.5</v>
      </c>
    </row>
    <row r="48" spans="1:10" ht="15.75" customHeight="1">
      <c r="A48" s="36"/>
      <c r="B48" s="36"/>
      <c r="C48" s="38"/>
      <c r="D48" s="38"/>
      <c r="E48" s="38"/>
      <c r="F48" s="38"/>
      <c r="H48" s="35" t="s">
        <v>740</v>
      </c>
      <c r="I48" s="75">
        <f t="shared" si="3"/>
        <v>2</v>
      </c>
      <c r="J48" s="74">
        <f t="shared" si="2"/>
        <v>0.0625</v>
      </c>
    </row>
    <row r="49" spans="1:10" ht="15.75" customHeight="1">
      <c r="A49" s="36"/>
      <c r="B49" s="36"/>
      <c r="C49" s="38"/>
      <c r="D49" s="38"/>
      <c r="E49" s="38"/>
      <c r="F49" s="38"/>
      <c r="H49" s="35" t="s">
        <v>741</v>
      </c>
      <c r="I49" s="75">
        <f t="shared" si="3"/>
        <v>0</v>
      </c>
      <c r="J49" s="74">
        <f t="shared" si="2"/>
        <v>0</v>
      </c>
    </row>
    <row r="50" spans="1:10" ht="15.75" customHeight="1">
      <c r="A50" s="36"/>
      <c r="B50" s="36"/>
      <c r="C50" s="38"/>
      <c r="D50" s="38"/>
      <c r="E50" s="38"/>
      <c r="F50" s="38"/>
      <c r="H50" s="35" t="s">
        <v>742</v>
      </c>
      <c r="I50" s="75">
        <f t="shared" si="3"/>
        <v>0</v>
      </c>
      <c r="J50" s="74">
        <f t="shared" si="2"/>
        <v>0</v>
      </c>
    </row>
    <row r="51" spans="1:10" ht="15.75" customHeight="1">
      <c r="A51" s="36"/>
      <c r="B51" s="36"/>
      <c r="C51" s="38"/>
      <c r="D51" s="38"/>
      <c r="E51" s="38"/>
      <c r="F51" s="38"/>
      <c r="H51" s="35" t="s">
        <v>1939</v>
      </c>
      <c r="I51" s="75">
        <f t="shared" si="3"/>
        <v>8</v>
      </c>
      <c r="J51" s="74">
        <f t="shared" si="2"/>
        <v>0.25</v>
      </c>
    </row>
    <row r="52" spans="1:10" ht="21" customHeight="1">
      <c r="A52" s="36"/>
      <c r="B52" s="328" t="s">
        <v>745</v>
      </c>
      <c r="C52" s="328"/>
      <c r="D52" s="38"/>
      <c r="E52" s="38"/>
      <c r="F52" s="38"/>
      <c r="H52" s="35" t="s">
        <v>743</v>
      </c>
      <c r="I52" s="75">
        <f t="shared" si="3"/>
        <v>1</v>
      </c>
      <c r="J52" s="74">
        <f t="shared" si="2"/>
        <v>0.03125</v>
      </c>
    </row>
    <row r="53" spans="1:10" ht="15.75" customHeight="1">
      <c r="A53" s="36"/>
      <c r="B53" s="36"/>
      <c r="C53" s="38"/>
      <c r="D53" s="38"/>
      <c r="E53" s="38"/>
      <c r="F53" s="38"/>
      <c r="H53" s="35" t="s">
        <v>744</v>
      </c>
      <c r="I53" s="75">
        <f>SUM(I46:I52)</f>
        <v>32</v>
      </c>
      <c r="J53" s="74">
        <f t="shared" si="2"/>
        <v>1</v>
      </c>
    </row>
    <row r="54" spans="2:14" s="3" customFormat="1" ht="11.25" customHeight="1">
      <c r="B54" s="1"/>
      <c r="F54" s="40"/>
      <c r="G54" s="40"/>
      <c r="H54" s="40"/>
      <c r="I54" s="40"/>
      <c r="J54" s="40"/>
      <c r="K54" s="40"/>
      <c r="L54" s="40"/>
      <c r="M54" s="7"/>
      <c r="N54" s="7"/>
    </row>
    <row r="55" spans="6:14" s="65" customFormat="1" ht="21" customHeight="1">
      <c r="F55" s="326" t="str">
        <f ca="1">"Đà Nẵng, ngày"&amp;" "&amp;DAY(TODAY())&amp;" "&amp;"tháng"&amp;" "&amp;MONTH(TODAY())&amp;" "&amp;"năm"&amp;" "&amp;YEAR(TODAY())</f>
        <v>Đà Nẵng, ngày 21 tháng 8 năm 2015</v>
      </c>
      <c r="G55" s="326"/>
      <c r="H55" s="326"/>
      <c r="I55" s="326"/>
      <c r="J55" s="326"/>
      <c r="K55" s="326"/>
      <c r="L55" s="106"/>
      <c r="M55" s="106"/>
      <c r="N55" s="106"/>
    </row>
    <row r="56" spans="1:12" s="68" customFormat="1" ht="21" customHeight="1">
      <c r="A56" s="66" t="s">
        <v>1987</v>
      </c>
      <c r="B56" s="66"/>
      <c r="C56" s="66"/>
      <c r="D56" s="66"/>
      <c r="E56" s="66"/>
      <c r="F56" s="66"/>
      <c r="G56" s="66"/>
      <c r="H56" s="66"/>
      <c r="I56" s="66"/>
      <c r="J56" s="67"/>
      <c r="K56" s="67"/>
      <c r="L56" s="67"/>
    </row>
    <row r="59" spans="1:12" ht="16.5">
      <c r="A59" s="69"/>
      <c r="B59" s="69"/>
      <c r="C59" s="69"/>
      <c r="K59" s="39"/>
      <c r="L59" s="39"/>
    </row>
    <row r="61" ht="16.5">
      <c r="A61" s="3" t="s">
        <v>1981</v>
      </c>
    </row>
  </sheetData>
  <sheetProtection/>
  <mergeCells count="18">
    <mergeCell ref="L6:N6"/>
    <mergeCell ref="A7:K7"/>
    <mergeCell ref="L7:N7"/>
    <mergeCell ref="A8:K8"/>
    <mergeCell ref="L8:N8"/>
    <mergeCell ref="A9:K9"/>
    <mergeCell ref="L9:N9"/>
    <mergeCell ref="A6:K6"/>
    <mergeCell ref="H44:J44"/>
    <mergeCell ref="F55:K55"/>
    <mergeCell ref="C10:D10"/>
    <mergeCell ref="B46:C46"/>
    <mergeCell ref="B52:C52"/>
    <mergeCell ref="A2:D2"/>
    <mergeCell ref="A3:D3"/>
    <mergeCell ref="E2:K2"/>
    <mergeCell ref="E3:K3"/>
    <mergeCell ref="A5:K5"/>
  </mergeCells>
  <conditionalFormatting sqref="G11:I42">
    <cfRule type="cellIs" priority="4" dxfId="0" operator="equal" stopIfTrue="1">
      <formula>0</formula>
    </cfRule>
  </conditionalFormatting>
  <conditionalFormatting sqref="G42:I42">
    <cfRule type="cellIs" priority="1" dxfId="0" operator="equal" stopIfTrue="1">
      <formula>0</formula>
    </cfRule>
  </conditionalFormatting>
  <printOptions/>
  <pageMargins left="0.5" right="0.15748031496062992" top="0.2755905511811024" bottom="0.35433070866141736" header="0.2362204724409449" footer="0.2362204724409449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5.421875" style="1" customWidth="1"/>
    <col min="2" max="2" width="10.00390625" style="1" customWidth="1"/>
    <col min="3" max="3" width="16.8515625" style="1" customWidth="1"/>
    <col min="4" max="4" width="7.00390625" style="1" customWidth="1"/>
    <col min="5" max="5" width="10.7109375" style="1" customWidth="1"/>
    <col min="6" max="6" width="12.140625" style="1" customWidth="1"/>
    <col min="7" max="11" width="7.28125" style="1" customWidth="1"/>
    <col min="12" max="12" width="8.140625" style="1" customWidth="1"/>
    <col min="13" max="16384" width="9.140625" style="1" customWidth="1"/>
  </cols>
  <sheetData>
    <row r="1" spans="7:10" ht="12" customHeight="1">
      <c r="G1" s="105"/>
      <c r="H1" s="105"/>
      <c r="I1" s="105"/>
      <c r="J1" s="105"/>
    </row>
    <row r="2" spans="1:12" ht="19.5" customHeight="1">
      <c r="A2" s="322" t="s">
        <v>732</v>
      </c>
      <c r="B2" s="322"/>
      <c r="C2" s="322"/>
      <c r="D2" s="322"/>
      <c r="E2" s="321" t="s">
        <v>733</v>
      </c>
      <c r="F2" s="321"/>
      <c r="G2" s="321"/>
      <c r="H2" s="321"/>
      <c r="I2" s="321"/>
      <c r="J2" s="321"/>
      <c r="K2" s="321"/>
      <c r="L2" s="39"/>
    </row>
    <row r="3" spans="1:12" ht="16.5">
      <c r="A3" s="321" t="s">
        <v>734</v>
      </c>
      <c r="B3" s="321"/>
      <c r="C3" s="321"/>
      <c r="D3" s="321"/>
      <c r="E3" s="321" t="s">
        <v>731</v>
      </c>
      <c r="F3" s="321"/>
      <c r="G3" s="321"/>
      <c r="H3" s="321"/>
      <c r="I3" s="321"/>
      <c r="J3" s="321"/>
      <c r="K3" s="321"/>
      <c r="L3" s="39"/>
    </row>
    <row r="4" spans="7:10" ht="16.5">
      <c r="G4" s="105"/>
      <c r="H4" s="105"/>
      <c r="I4" s="105"/>
      <c r="J4" s="105"/>
    </row>
    <row r="5" spans="1:12" ht="16.5">
      <c r="A5" s="321" t="s">
        <v>750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9"/>
    </row>
    <row r="6" spans="1:12" ht="16.5">
      <c r="A6" s="321" t="s">
        <v>2446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240"/>
    </row>
    <row r="7" spans="1:12" ht="16.5">
      <c r="A7" s="321" t="s">
        <v>2359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240"/>
    </row>
    <row r="8" spans="1:12" ht="17.25" customHeight="1">
      <c r="A8" s="321" t="s">
        <v>2360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240"/>
    </row>
    <row r="9" spans="1:12" s="2" customFormat="1" ht="17.25" customHeight="1">
      <c r="A9" s="321" t="s">
        <v>749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240"/>
    </row>
    <row r="10" spans="1:12" s="3" customFormat="1" ht="46.5" customHeight="1">
      <c r="A10" s="102" t="s">
        <v>729</v>
      </c>
      <c r="B10" s="102" t="s">
        <v>736</v>
      </c>
      <c r="C10" s="320" t="s">
        <v>735</v>
      </c>
      <c r="D10" s="320"/>
      <c r="E10" s="102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2449</v>
      </c>
      <c r="K10" s="103" t="s">
        <v>737</v>
      </c>
      <c r="L10" s="242"/>
    </row>
    <row r="11" spans="1:11" ht="20.25" customHeight="1">
      <c r="A11" s="42">
        <v>1</v>
      </c>
      <c r="B11" s="78">
        <v>1811114517</v>
      </c>
      <c r="C11" s="44" t="s">
        <v>786</v>
      </c>
      <c r="D11" s="79" t="s">
        <v>1726</v>
      </c>
      <c r="E11" s="46"/>
      <c r="F11" s="80" t="s">
        <v>2361</v>
      </c>
      <c r="G11" s="48">
        <v>87</v>
      </c>
      <c r="H11" s="48">
        <v>0</v>
      </c>
      <c r="I11" s="48">
        <f>(G11+H11)/2</f>
        <v>43.5</v>
      </c>
      <c r="J11" s="42" t="str">
        <f aca="true" t="shared" si="0" ref="J11:J25">IF(I11&gt;=90,"X SẮC",IF(I11&gt;=80,"TỐT",IF(I11&gt;=70,"KHÁ",IF(I11&gt;=60,"TB KHÁ",IF(I11&gt;=50,"T. BÌNH",IF(I11&gt;=30,"YẾU","KÉM"))))))</f>
        <v>YẾU</v>
      </c>
      <c r="K11" s="347" t="s">
        <v>2499</v>
      </c>
    </row>
    <row r="12" spans="1:11" ht="25.5">
      <c r="A12" s="51">
        <v>2</v>
      </c>
      <c r="B12" s="81">
        <v>1911117159</v>
      </c>
      <c r="C12" s="351" t="s">
        <v>784</v>
      </c>
      <c r="D12" s="82" t="s">
        <v>1724</v>
      </c>
      <c r="E12" s="55">
        <v>34555</v>
      </c>
      <c r="F12" s="83" t="s">
        <v>2361</v>
      </c>
      <c r="G12" s="57">
        <v>67</v>
      </c>
      <c r="H12" s="57">
        <v>0</v>
      </c>
      <c r="I12" s="57">
        <f aca="true" t="shared" si="1" ref="I12:I25">(G12+H12)/2</f>
        <v>33.5</v>
      </c>
      <c r="J12" s="51" t="str">
        <f t="shared" si="0"/>
        <v>YẾU</v>
      </c>
      <c r="K12" s="347" t="s">
        <v>2499</v>
      </c>
    </row>
    <row r="13" spans="1:11" ht="20.25" customHeight="1">
      <c r="A13" s="51">
        <v>3</v>
      </c>
      <c r="B13" s="81">
        <v>2010112958</v>
      </c>
      <c r="C13" s="53" t="s">
        <v>2249</v>
      </c>
      <c r="D13" s="82" t="s">
        <v>1606</v>
      </c>
      <c r="E13" s="55">
        <v>35339</v>
      </c>
      <c r="F13" s="83" t="s">
        <v>2361</v>
      </c>
      <c r="G13" s="57">
        <v>57</v>
      </c>
      <c r="H13" s="57">
        <v>0</v>
      </c>
      <c r="I13" s="57">
        <f t="shared" si="1"/>
        <v>28.5</v>
      </c>
      <c r="J13" s="51" t="str">
        <f t="shared" si="0"/>
        <v>KÉM</v>
      </c>
      <c r="K13" s="347" t="s">
        <v>2499</v>
      </c>
    </row>
    <row r="14" spans="1:11" ht="20.25" customHeight="1">
      <c r="A14" s="51">
        <v>4</v>
      </c>
      <c r="B14" s="81">
        <v>2010112962</v>
      </c>
      <c r="C14" s="53" t="s">
        <v>1907</v>
      </c>
      <c r="D14" s="82" t="s">
        <v>1601</v>
      </c>
      <c r="E14" s="55">
        <v>35295</v>
      </c>
      <c r="F14" s="83" t="s">
        <v>2361</v>
      </c>
      <c r="G14" s="57">
        <v>75</v>
      </c>
      <c r="H14" s="57">
        <v>75</v>
      </c>
      <c r="I14" s="57">
        <f t="shared" si="1"/>
        <v>75</v>
      </c>
      <c r="J14" s="51" t="str">
        <f t="shared" si="0"/>
        <v>KHÁ</v>
      </c>
      <c r="K14" s="347"/>
    </row>
    <row r="15" spans="1:11" ht="20.25" customHeight="1">
      <c r="A15" s="51">
        <v>5</v>
      </c>
      <c r="B15" s="81">
        <v>2010113287</v>
      </c>
      <c r="C15" s="53" t="s">
        <v>1725</v>
      </c>
      <c r="D15" s="82" t="s">
        <v>1877</v>
      </c>
      <c r="E15" s="55">
        <v>35112</v>
      </c>
      <c r="F15" s="83" t="s">
        <v>2361</v>
      </c>
      <c r="G15" s="57">
        <v>85</v>
      </c>
      <c r="H15" s="57">
        <v>0</v>
      </c>
      <c r="I15" s="57">
        <f t="shared" si="1"/>
        <v>42.5</v>
      </c>
      <c r="J15" s="51" t="str">
        <f t="shared" si="0"/>
        <v>YẾU</v>
      </c>
      <c r="K15" s="347" t="s">
        <v>2499</v>
      </c>
    </row>
    <row r="16" spans="1:11" ht="20.25" customHeight="1">
      <c r="A16" s="51">
        <v>6</v>
      </c>
      <c r="B16" s="81">
        <v>2011114431</v>
      </c>
      <c r="C16" s="53" t="s">
        <v>1523</v>
      </c>
      <c r="D16" s="82" t="s">
        <v>1818</v>
      </c>
      <c r="E16" s="55">
        <v>35271</v>
      </c>
      <c r="F16" s="83" t="s">
        <v>2361</v>
      </c>
      <c r="G16" s="57">
        <v>85</v>
      </c>
      <c r="H16" s="57">
        <v>0</v>
      </c>
      <c r="I16" s="57">
        <f t="shared" si="1"/>
        <v>42.5</v>
      </c>
      <c r="J16" s="51" t="str">
        <f t="shared" si="0"/>
        <v>YẾU</v>
      </c>
      <c r="K16" s="347" t="s">
        <v>2499</v>
      </c>
    </row>
    <row r="17" spans="1:11" ht="20.25" customHeight="1">
      <c r="A17" s="51">
        <v>7</v>
      </c>
      <c r="B17" s="81">
        <v>2011114829</v>
      </c>
      <c r="C17" s="53" t="s">
        <v>2251</v>
      </c>
      <c r="D17" s="82" t="s">
        <v>1539</v>
      </c>
      <c r="E17" s="55">
        <v>35373</v>
      </c>
      <c r="F17" s="83" t="s">
        <v>2361</v>
      </c>
      <c r="G17" s="57">
        <v>80</v>
      </c>
      <c r="H17" s="57">
        <v>88</v>
      </c>
      <c r="I17" s="57">
        <f t="shared" si="1"/>
        <v>84</v>
      </c>
      <c r="J17" s="51" t="str">
        <f t="shared" si="0"/>
        <v>TỐT</v>
      </c>
      <c r="K17" s="347"/>
    </row>
    <row r="18" spans="1:11" ht="20.25" customHeight="1">
      <c r="A18" s="51">
        <v>8</v>
      </c>
      <c r="B18" s="81">
        <v>2011116056</v>
      </c>
      <c r="C18" s="53" t="s">
        <v>2248</v>
      </c>
      <c r="D18" s="82" t="s">
        <v>1544</v>
      </c>
      <c r="E18" s="55">
        <v>34959</v>
      </c>
      <c r="F18" s="83" t="s">
        <v>2361</v>
      </c>
      <c r="G18" s="57">
        <v>64</v>
      </c>
      <c r="H18" s="57">
        <v>77</v>
      </c>
      <c r="I18" s="57">
        <f t="shared" si="1"/>
        <v>70.5</v>
      </c>
      <c r="J18" s="51" t="str">
        <f t="shared" si="0"/>
        <v>KHÁ</v>
      </c>
      <c r="K18" s="347"/>
    </row>
    <row r="19" spans="1:11" ht="20.25" customHeight="1">
      <c r="A19" s="51">
        <v>9</v>
      </c>
      <c r="B19" s="81">
        <v>2011116160</v>
      </c>
      <c r="C19" s="53" t="s">
        <v>2250</v>
      </c>
      <c r="D19" s="82" t="s">
        <v>1613</v>
      </c>
      <c r="E19" s="55">
        <v>35405</v>
      </c>
      <c r="F19" s="83" t="s">
        <v>2361</v>
      </c>
      <c r="G19" s="57">
        <v>98</v>
      </c>
      <c r="H19" s="57">
        <v>95</v>
      </c>
      <c r="I19" s="57">
        <f t="shared" si="1"/>
        <v>96.5</v>
      </c>
      <c r="J19" s="51" t="str">
        <f t="shared" si="0"/>
        <v>X SẮC</v>
      </c>
      <c r="K19" s="347"/>
    </row>
    <row r="20" spans="1:11" ht="20.25" customHeight="1">
      <c r="A20" s="51">
        <v>10</v>
      </c>
      <c r="B20" s="81">
        <v>2011117267</v>
      </c>
      <c r="C20" s="53" t="s">
        <v>2254</v>
      </c>
      <c r="D20" s="82" t="s">
        <v>2255</v>
      </c>
      <c r="E20" s="55">
        <v>35185</v>
      </c>
      <c r="F20" s="83" t="s">
        <v>2361</v>
      </c>
      <c r="G20" s="57">
        <v>85</v>
      </c>
      <c r="H20" s="57">
        <v>75</v>
      </c>
      <c r="I20" s="57">
        <f t="shared" si="1"/>
        <v>80</v>
      </c>
      <c r="J20" s="51" t="str">
        <f t="shared" si="0"/>
        <v>TỐT</v>
      </c>
      <c r="K20" s="347"/>
    </row>
    <row r="21" spans="1:11" ht="20.25" customHeight="1">
      <c r="A21" s="51">
        <v>11</v>
      </c>
      <c r="B21" s="81">
        <v>2011117277</v>
      </c>
      <c r="C21" s="53" t="s">
        <v>2253</v>
      </c>
      <c r="D21" s="82" t="s">
        <v>1549</v>
      </c>
      <c r="E21" s="55">
        <v>34931</v>
      </c>
      <c r="F21" s="83" t="s">
        <v>2361</v>
      </c>
      <c r="G21" s="57">
        <v>85</v>
      </c>
      <c r="H21" s="57">
        <v>78</v>
      </c>
      <c r="I21" s="57">
        <f t="shared" si="1"/>
        <v>81.5</v>
      </c>
      <c r="J21" s="51" t="str">
        <f t="shared" si="0"/>
        <v>TỐT</v>
      </c>
      <c r="K21" s="347"/>
    </row>
    <row r="22" spans="1:11" ht="20.25" customHeight="1">
      <c r="A22" s="51">
        <v>12</v>
      </c>
      <c r="B22" s="81">
        <v>2011117349</v>
      </c>
      <c r="C22" s="53" t="s">
        <v>802</v>
      </c>
      <c r="D22" s="82" t="s">
        <v>1598</v>
      </c>
      <c r="E22" s="55">
        <v>34997</v>
      </c>
      <c r="F22" s="83" t="s">
        <v>2361</v>
      </c>
      <c r="G22" s="57">
        <v>88</v>
      </c>
      <c r="H22" s="57">
        <v>85</v>
      </c>
      <c r="I22" s="57">
        <f t="shared" si="1"/>
        <v>86.5</v>
      </c>
      <c r="J22" s="51" t="str">
        <f t="shared" si="0"/>
        <v>TỐT</v>
      </c>
      <c r="K22" s="347"/>
    </row>
    <row r="23" spans="1:11" ht="20.25" customHeight="1">
      <c r="A23" s="51">
        <v>13</v>
      </c>
      <c r="B23" s="81">
        <v>2011340810</v>
      </c>
      <c r="C23" s="53" t="s">
        <v>1010</v>
      </c>
      <c r="D23" s="82" t="s">
        <v>1623</v>
      </c>
      <c r="E23" s="55">
        <v>35190</v>
      </c>
      <c r="F23" s="83" t="s">
        <v>2361</v>
      </c>
      <c r="G23" s="57">
        <v>85</v>
      </c>
      <c r="H23" s="57">
        <v>87</v>
      </c>
      <c r="I23" s="57">
        <f t="shared" si="1"/>
        <v>86</v>
      </c>
      <c r="J23" s="51" t="str">
        <f t="shared" si="0"/>
        <v>TỐT</v>
      </c>
      <c r="K23" s="347"/>
    </row>
    <row r="24" spans="1:11" ht="20.25" customHeight="1">
      <c r="A24" s="51">
        <v>14</v>
      </c>
      <c r="B24" s="81">
        <v>2011348364</v>
      </c>
      <c r="C24" s="53" t="s">
        <v>2252</v>
      </c>
      <c r="D24" s="82" t="s">
        <v>1580</v>
      </c>
      <c r="E24" s="55">
        <v>35418</v>
      </c>
      <c r="F24" s="83" t="s">
        <v>2361</v>
      </c>
      <c r="G24" s="57">
        <v>77</v>
      </c>
      <c r="H24" s="57">
        <v>70</v>
      </c>
      <c r="I24" s="57">
        <f t="shared" si="1"/>
        <v>73.5</v>
      </c>
      <c r="J24" s="51" t="str">
        <f t="shared" si="0"/>
        <v>KHÁ</v>
      </c>
      <c r="K24" s="347"/>
    </row>
    <row r="25" spans="1:12" ht="20.25" customHeight="1">
      <c r="A25" s="58">
        <v>15</v>
      </c>
      <c r="B25" s="86">
        <v>2011111022</v>
      </c>
      <c r="C25" s="60" t="s">
        <v>2268</v>
      </c>
      <c r="D25" s="87" t="s">
        <v>1539</v>
      </c>
      <c r="E25" s="62">
        <v>34659</v>
      </c>
      <c r="F25" s="88" t="s">
        <v>2361</v>
      </c>
      <c r="G25" s="64">
        <v>66</v>
      </c>
      <c r="H25" s="64">
        <v>0</v>
      </c>
      <c r="I25" s="64">
        <f t="shared" si="1"/>
        <v>33</v>
      </c>
      <c r="J25" s="58" t="str">
        <f t="shared" si="0"/>
        <v>YẾU</v>
      </c>
      <c r="K25" s="349" t="s">
        <v>2464</v>
      </c>
      <c r="L25" s="1" t="s">
        <v>2403</v>
      </c>
    </row>
    <row r="26" spans="1:10" ht="11.25" customHeight="1">
      <c r="A26" s="36"/>
      <c r="B26" s="37"/>
      <c r="C26" s="37"/>
      <c r="D26" s="37"/>
      <c r="E26" s="37"/>
      <c r="F26" s="37"/>
      <c r="G26" s="38"/>
      <c r="H26" s="38"/>
      <c r="I26" s="38"/>
      <c r="J26" s="38"/>
    </row>
    <row r="27" spans="1:11" ht="16.5">
      <c r="A27" s="36"/>
      <c r="B27" s="36"/>
      <c r="C27" s="38"/>
      <c r="D27" s="38"/>
      <c r="E27" s="38"/>
      <c r="F27" s="38"/>
      <c r="H27" s="323" t="s">
        <v>2448</v>
      </c>
      <c r="I27" s="324"/>
      <c r="J27" s="325"/>
      <c r="K27" s="260"/>
    </row>
    <row r="28" spans="1:10" ht="16.5">
      <c r="A28" s="36"/>
      <c r="B28" s="36"/>
      <c r="C28" s="38"/>
      <c r="D28" s="38"/>
      <c r="E28" s="38"/>
      <c r="F28" s="38"/>
      <c r="H28" s="35" t="s">
        <v>738</v>
      </c>
      <c r="I28" s="34" t="s">
        <v>739</v>
      </c>
      <c r="J28" s="34" t="s">
        <v>1500</v>
      </c>
    </row>
    <row r="29" spans="1:10" ht="21" customHeight="1">
      <c r="A29" s="36"/>
      <c r="B29" s="328" t="s">
        <v>751</v>
      </c>
      <c r="C29" s="328"/>
      <c r="D29" s="38"/>
      <c r="E29" s="38"/>
      <c r="F29" s="38"/>
      <c r="H29" s="35" t="s">
        <v>172</v>
      </c>
      <c r="I29" s="75">
        <f>COUNTIF($J$11:$J$25,H29)</f>
        <v>1</v>
      </c>
      <c r="J29" s="74">
        <f aca="true" t="shared" si="2" ref="J29:J36">I29/$I$36</f>
        <v>0.06666666666666667</v>
      </c>
    </row>
    <row r="30" spans="1:10" ht="15.75" customHeight="1">
      <c r="A30" s="36"/>
      <c r="B30" s="36"/>
      <c r="C30" s="38"/>
      <c r="D30" s="38"/>
      <c r="E30" s="38"/>
      <c r="F30" s="38"/>
      <c r="H30" s="35" t="s">
        <v>173</v>
      </c>
      <c r="I30" s="75">
        <f aca="true" t="shared" si="3" ref="I30:I35">COUNTIF($J$11:$J$25,H30)</f>
        <v>5</v>
      </c>
      <c r="J30" s="74">
        <f t="shared" si="2"/>
        <v>0.3333333333333333</v>
      </c>
    </row>
    <row r="31" spans="1:10" ht="15.75" customHeight="1">
      <c r="A31" s="36"/>
      <c r="B31" s="36"/>
      <c r="C31" s="38"/>
      <c r="D31" s="38"/>
      <c r="E31" s="38"/>
      <c r="F31" s="38"/>
      <c r="H31" s="35" t="s">
        <v>740</v>
      </c>
      <c r="I31" s="75">
        <f t="shared" si="3"/>
        <v>3</v>
      </c>
      <c r="J31" s="74">
        <f t="shared" si="2"/>
        <v>0.2</v>
      </c>
    </row>
    <row r="32" spans="1:10" ht="15.75" customHeight="1">
      <c r="A32" s="36"/>
      <c r="B32" s="36"/>
      <c r="C32" s="38"/>
      <c r="D32" s="38"/>
      <c r="E32" s="38"/>
      <c r="F32" s="38"/>
      <c r="H32" s="35" t="s">
        <v>741</v>
      </c>
      <c r="I32" s="75">
        <f t="shared" si="3"/>
        <v>0</v>
      </c>
      <c r="J32" s="74">
        <f t="shared" si="2"/>
        <v>0</v>
      </c>
    </row>
    <row r="33" spans="1:10" ht="15.75" customHeight="1">
      <c r="A33" s="36"/>
      <c r="B33" s="36"/>
      <c r="C33" s="38"/>
      <c r="D33" s="38"/>
      <c r="E33" s="38"/>
      <c r="F33" s="38"/>
      <c r="H33" s="35" t="s">
        <v>742</v>
      </c>
      <c r="I33" s="75">
        <f t="shared" si="3"/>
        <v>0</v>
      </c>
      <c r="J33" s="74">
        <f t="shared" si="2"/>
        <v>0</v>
      </c>
    </row>
    <row r="34" spans="1:10" ht="15.75" customHeight="1">
      <c r="A34" s="36"/>
      <c r="B34" s="36"/>
      <c r="C34" s="38"/>
      <c r="D34" s="38"/>
      <c r="E34" s="38"/>
      <c r="F34" s="38"/>
      <c r="H34" s="35" t="s">
        <v>1939</v>
      </c>
      <c r="I34" s="75">
        <f t="shared" si="3"/>
        <v>5</v>
      </c>
      <c r="J34" s="74">
        <f t="shared" si="2"/>
        <v>0.3333333333333333</v>
      </c>
    </row>
    <row r="35" spans="1:10" ht="21" customHeight="1">
      <c r="A35" s="36"/>
      <c r="B35" s="328" t="s">
        <v>745</v>
      </c>
      <c r="C35" s="328"/>
      <c r="D35" s="38"/>
      <c r="E35" s="38"/>
      <c r="F35" s="38"/>
      <c r="H35" s="35" t="s">
        <v>743</v>
      </c>
      <c r="I35" s="75">
        <f t="shared" si="3"/>
        <v>1</v>
      </c>
      <c r="J35" s="74">
        <f t="shared" si="2"/>
        <v>0.06666666666666667</v>
      </c>
    </row>
    <row r="36" spans="1:10" ht="15.75" customHeight="1">
      <c r="A36" s="36"/>
      <c r="B36" s="36"/>
      <c r="C36" s="38"/>
      <c r="D36" s="38"/>
      <c r="E36" s="38"/>
      <c r="F36" s="38"/>
      <c r="H36" s="35" t="s">
        <v>744</v>
      </c>
      <c r="I36" s="75">
        <f>SUM(I29:I35)</f>
        <v>15</v>
      </c>
      <c r="J36" s="74">
        <f t="shared" si="2"/>
        <v>1</v>
      </c>
    </row>
    <row r="37" spans="2:12" s="3" customFormat="1" ht="11.25" customHeight="1">
      <c r="B37" s="1"/>
      <c r="F37" s="40"/>
      <c r="G37" s="40"/>
      <c r="H37" s="40"/>
      <c r="I37" s="40"/>
      <c r="J37" s="40"/>
      <c r="K37" s="7"/>
      <c r="L37" s="7"/>
    </row>
    <row r="38" spans="6:12" s="65" customFormat="1" ht="21" customHeight="1">
      <c r="F38" s="326" t="str">
        <f ca="1">"Đà Nẵng, ngày"&amp;" "&amp;DAY(TODAY())&amp;" "&amp;"tháng"&amp;" "&amp;MONTH(TODAY())&amp;" "&amp;"năm"&amp;" "&amp;YEAR(TODAY())</f>
        <v>Đà Nẵng, ngày 21 tháng 8 năm 2015</v>
      </c>
      <c r="G38" s="326"/>
      <c r="H38" s="326"/>
      <c r="I38" s="326"/>
      <c r="J38" s="326"/>
      <c r="K38" s="326"/>
      <c r="L38" s="106"/>
    </row>
    <row r="39" spans="1:10" s="68" customFormat="1" ht="21" customHeight="1">
      <c r="A39" s="66" t="s">
        <v>1987</v>
      </c>
      <c r="B39" s="66"/>
      <c r="C39" s="66"/>
      <c r="D39" s="66"/>
      <c r="E39" s="66"/>
      <c r="F39" s="66"/>
      <c r="G39" s="66"/>
      <c r="H39" s="66"/>
      <c r="I39" s="66"/>
      <c r="J39" s="67"/>
    </row>
    <row r="42" spans="1:10" ht="16.5">
      <c r="A42" s="69"/>
      <c r="B42" s="69"/>
      <c r="C42" s="69"/>
      <c r="J42" s="39"/>
    </row>
    <row r="44" ht="16.5">
      <c r="A44" s="3" t="s">
        <v>1981</v>
      </c>
    </row>
  </sheetData>
  <sheetProtection/>
  <mergeCells count="14">
    <mergeCell ref="A9:K9"/>
    <mergeCell ref="C10:D10"/>
    <mergeCell ref="F38:K38"/>
    <mergeCell ref="B29:C29"/>
    <mergeCell ref="B35:C35"/>
    <mergeCell ref="H27:J27"/>
    <mergeCell ref="A7:K7"/>
    <mergeCell ref="A8:K8"/>
    <mergeCell ref="A2:D2"/>
    <mergeCell ref="A3:D3"/>
    <mergeCell ref="E2:K2"/>
    <mergeCell ref="E3:K3"/>
    <mergeCell ref="A5:K5"/>
    <mergeCell ref="A6:K6"/>
  </mergeCells>
  <conditionalFormatting sqref="G11:I25">
    <cfRule type="cellIs" priority="2" dxfId="0" operator="equal" stopIfTrue="1">
      <formula>0</formula>
    </cfRule>
  </conditionalFormatting>
  <printOptions/>
  <pageMargins left="0.47" right="0.15748031496062992" top="0.2755905511811024" bottom="0.35433070866141736" header="0.2362204724409449" footer="0.2362204724409449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G56" sqref="G56"/>
    </sheetView>
  </sheetViews>
  <sheetFormatPr defaultColWidth="9.140625" defaultRowHeight="12.75"/>
  <cols>
    <col min="1" max="1" width="4.8515625" style="1" customWidth="1"/>
    <col min="2" max="2" width="10.140625" style="1" customWidth="1"/>
    <col min="3" max="3" width="16.8515625" style="1" customWidth="1"/>
    <col min="4" max="4" width="6.8515625" style="1" customWidth="1"/>
    <col min="5" max="5" width="10.421875" style="1" customWidth="1"/>
    <col min="6" max="6" width="12.140625" style="1" customWidth="1"/>
    <col min="7" max="11" width="7.28125" style="1" customWidth="1"/>
    <col min="12" max="12" width="25.140625" style="1" customWidth="1"/>
    <col min="13" max="13" width="8.28125" style="1" customWidth="1"/>
    <col min="14" max="14" width="8.140625" style="1" customWidth="1"/>
    <col min="15" max="16384" width="9.140625" style="1" customWidth="1"/>
  </cols>
  <sheetData>
    <row r="1" spans="7:12" ht="9" customHeight="1">
      <c r="G1" s="105"/>
      <c r="H1" s="105"/>
      <c r="I1" s="105"/>
      <c r="J1" s="105"/>
      <c r="K1" s="105"/>
      <c r="L1" s="105"/>
    </row>
    <row r="2" spans="1:14" ht="19.5" customHeight="1">
      <c r="A2" s="322" t="s">
        <v>732</v>
      </c>
      <c r="B2" s="322"/>
      <c r="C2" s="322"/>
      <c r="D2" s="322"/>
      <c r="E2" s="321" t="s">
        <v>733</v>
      </c>
      <c r="F2" s="321"/>
      <c r="G2" s="321"/>
      <c r="H2" s="321"/>
      <c r="I2" s="321"/>
      <c r="J2" s="321"/>
      <c r="K2" s="321"/>
      <c r="L2" s="39"/>
      <c r="M2" s="39"/>
      <c r="N2" s="39"/>
    </row>
    <row r="3" spans="1:14" ht="16.5">
      <c r="A3" s="321" t="s">
        <v>734</v>
      </c>
      <c r="B3" s="321"/>
      <c r="C3" s="321"/>
      <c r="D3" s="321"/>
      <c r="E3" s="321" t="s">
        <v>731</v>
      </c>
      <c r="F3" s="321"/>
      <c r="G3" s="321"/>
      <c r="H3" s="321"/>
      <c r="I3" s="321"/>
      <c r="J3" s="321"/>
      <c r="K3" s="321"/>
      <c r="L3" s="39"/>
      <c r="M3" s="39"/>
      <c r="N3" s="39"/>
    </row>
    <row r="4" spans="7:12" ht="16.5">
      <c r="G4" s="105"/>
      <c r="H4" s="105"/>
      <c r="I4" s="105"/>
      <c r="J4" s="105"/>
      <c r="K4" s="105"/>
      <c r="L4" s="105"/>
    </row>
    <row r="5" spans="1:14" ht="16.5">
      <c r="A5" s="321" t="s">
        <v>750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9"/>
      <c r="M5" s="39"/>
      <c r="N5" s="39"/>
    </row>
    <row r="6" spans="1:14" ht="16.5">
      <c r="A6" s="321" t="s">
        <v>2446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</row>
    <row r="7" spans="1:14" ht="16.5">
      <c r="A7" s="321" t="s">
        <v>2329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</row>
    <row r="8" spans="1:14" ht="17.25" customHeight="1">
      <c r="A8" s="321" t="s">
        <v>2330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</row>
    <row r="9" spans="1:14" s="2" customFormat="1" ht="17.25" customHeight="1">
      <c r="A9" s="321" t="s">
        <v>749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</row>
    <row r="10" spans="1:11" s="3" customFormat="1" ht="46.5" customHeight="1">
      <c r="A10" s="102" t="s">
        <v>729</v>
      </c>
      <c r="B10" s="102" t="s">
        <v>736</v>
      </c>
      <c r="C10" s="320" t="s">
        <v>735</v>
      </c>
      <c r="D10" s="320"/>
      <c r="E10" s="102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2444</v>
      </c>
      <c r="K10" s="103" t="s">
        <v>737</v>
      </c>
    </row>
    <row r="11" spans="1:11" ht="26.25" customHeight="1">
      <c r="A11" s="42">
        <v>1</v>
      </c>
      <c r="B11" s="78">
        <v>2020123871</v>
      </c>
      <c r="C11" s="44" t="s">
        <v>771</v>
      </c>
      <c r="D11" s="79" t="s">
        <v>1601</v>
      </c>
      <c r="E11" s="46">
        <v>35136</v>
      </c>
      <c r="F11" s="80" t="s">
        <v>2362</v>
      </c>
      <c r="G11" s="48">
        <v>95</v>
      </c>
      <c r="H11" s="48">
        <v>85</v>
      </c>
      <c r="I11" s="48">
        <f>(G11+H11)/2</f>
        <v>90</v>
      </c>
      <c r="J11" s="42" t="str">
        <f>IF(I11&gt;=90,"X SẮC",IF(I11&gt;=80,"TỐT",IF(I11&gt;=70,"KHÁ",IF(I11&gt;=60,"TB KHÁ",IF(I11&gt;=50,"T. BÌNH",IF(I11&gt;=30,"YẾU","KÉM"))))))</f>
        <v>X SẮC</v>
      </c>
      <c r="K11" s="346"/>
    </row>
    <row r="12" spans="1:11" ht="26.25" customHeight="1">
      <c r="A12" s="51">
        <v>2</v>
      </c>
      <c r="B12" s="81">
        <v>2020146725</v>
      </c>
      <c r="C12" s="53" t="s">
        <v>1062</v>
      </c>
      <c r="D12" s="82" t="s">
        <v>13</v>
      </c>
      <c r="E12" s="55">
        <v>35322</v>
      </c>
      <c r="F12" s="83" t="s">
        <v>2362</v>
      </c>
      <c r="G12" s="57">
        <v>85</v>
      </c>
      <c r="H12" s="57">
        <v>85</v>
      </c>
      <c r="I12" s="57">
        <f aca="true" t="shared" si="0" ref="I12:I36">(G12+H12)/2</f>
        <v>85</v>
      </c>
      <c r="J12" s="51" t="str">
        <f aca="true" t="shared" si="1" ref="J12:J36">IF(I12&gt;=90,"X SẮC",IF(I12&gt;=80,"TỐT",IF(I12&gt;=70,"KHÁ",IF(I12&gt;=60,"TB KHÁ",IF(I12&gt;=50,"T. BÌNH",IF(I12&gt;=30,"YẾU","KÉM"))))))</f>
        <v>TỐT</v>
      </c>
      <c r="K12" s="347"/>
    </row>
    <row r="13" spans="1:11" ht="26.25" customHeight="1">
      <c r="A13" s="51">
        <v>3</v>
      </c>
      <c r="B13" s="81">
        <v>2021147139</v>
      </c>
      <c r="C13" s="53" t="s">
        <v>2316</v>
      </c>
      <c r="D13" s="82" t="s">
        <v>1548</v>
      </c>
      <c r="E13" s="55">
        <v>33769</v>
      </c>
      <c r="F13" s="83" t="s">
        <v>2362</v>
      </c>
      <c r="G13" s="57">
        <v>85</v>
      </c>
      <c r="H13" s="57">
        <v>85</v>
      </c>
      <c r="I13" s="57">
        <f t="shared" si="0"/>
        <v>85</v>
      </c>
      <c r="J13" s="51" t="str">
        <f t="shared" si="1"/>
        <v>TỐT</v>
      </c>
      <c r="K13" s="347"/>
    </row>
    <row r="14" spans="1:11" ht="26.25" customHeight="1">
      <c r="A14" s="51">
        <v>4</v>
      </c>
      <c r="B14" s="81">
        <v>2020147296</v>
      </c>
      <c r="C14" s="53" t="s">
        <v>2317</v>
      </c>
      <c r="D14" s="82" t="s">
        <v>1679</v>
      </c>
      <c r="E14" s="55">
        <v>35131</v>
      </c>
      <c r="F14" s="83" t="s">
        <v>2362</v>
      </c>
      <c r="G14" s="57">
        <v>85</v>
      </c>
      <c r="H14" s="57">
        <v>85</v>
      </c>
      <c r="I14" s="57">
        <f t="shared" si="0"/>
        <v>85</v>
      </c>
      <c r="J14" s="51" t="str">
        <f t="shared" si="1"/>
        <v>TỐT</v>
      </c>
      <c r="K14" s="347"/>
    </row>
    <row r="15" spans="1:11" ht="26.25" customHeight="1">
      <c r="A15" s="51">
        <v>5</v>
      </c>
      <c r="B15" s="81">
        <v>2020524472</v>
      </c>
      <c r="C15" s="53" t="s">
        <v>1296</v>
      </c>
      <c r="D15" s="82" t="s">
        <v>1679</v>
      </c>
      <c r="E15" s="55">
        <v>35141</v>
      </c>
      <c r="F15" s="83" t="s">
        <v>2362</v>
      </c>
      <c r="G15" s="57">
        <v>95</v>
      </c>
      <c r="H15" s="57">
        <v>85</v>
      </c>
      <c r="I15" s="57">
        <f t="shared" si="0"/>
        <v>90</v>
      </c>
      <c r="J15" s="51" t="str">
        <f t="shared" si="1"/>
        <v>X SẮC</v>
      </c>
      <c r="K15" s="347"/>
    </row>
    <row r="16" spans="1:11" ht="26.25" customHeight="1">
      <c r="A16" s="51">
        <v>6</v>
      </c>
      <c r="B16" s="81">
        <v>2021148108</v>
      </c>
      <c r="C16" s="53" t="s">
        <v>1670</v>
      </c>
      <c r="D16" s="82" t="s">
        <v>1534</v>
      </c>
      <c r="E16" s="55">
        <v>35367</v>
      </c>
      <c r="F16" s="83" t="s">
        <v>2362</v>
      </c>
      <c r="G16" s="57">
        <v>95</v>
      </c>
      <c r="H16" s="57">
        <v>90</v>
      </c>
      <c r="I16" s="57">
        <f t="shared" si="0"/>
        <v>92.5</v>
      </c>
      <c r="J16" s="51" t="str">
        <f t="shared" si="1"/>
        <v>X SẮC</v>
      </c>
      <c r="K16" s="347"/>
    </row>
    <row r="17" spans="1:11" ht="26.25" customHeight="1">
      <c r="A17" s="51">
        <v>7</v>
      </c>
      <c r="B17" s="81">
        <v>2021213587</v>
      </c>
      <c r="C17" s="53" t="s">
        <v>2318</v>
      </c>
      <c r="D17" s="82" t="s">
        <v>1524</v>
      </c>
      <c r="E17" s="55">
        <v>34340</v>
      </c>
      <c r="F17" s="83" t="s">
        <v>2362</v>
      </c>
      <c r="G17" s="57">
        <v>100</v>
      </c>
      <c r="H17" s="57">
        <v>98</v>
      </c>
      <c r="I17" s="57">
        <f t="shared" si="0"/>
        <v>99</v>
      </c>
      <c r="J17" s="51" t="str">
        <f t="shared" si="1"/>
        <v>X SẮC</v>
      </c>
      <c r="K17" s="347"/>
    </row>
    <row r="18" spans="1:11" ht="26.25" customHeight="1">
      <c r="A18" s="51">
        <v>8</v>
      </c>
      <c r="B18" s="81">
        <v>2020357284</v>
      </c>
      <c r="C18" s="53" t="s">
        <v>2319</v>
      </c>
      <c r="D18" s="82" t="s">
        <v>1921</v>
      </c>
      <c r="E18" s="55">
        <v>35134</v>
      </c>
      <c r="F18" s="83" t="s">
        <v>2362</v>
      </c>
      <c r="G18" s="57">
        <v>85</v>
      </c>
      <c r="H18" s="57">
        <v>77</v>
      </c>
      <c r="I18" s="57">
        <f t="shared" si="0"/>
        <v>81</v>
      </c>
      <c r="J18" s="51" t="str">
        <f t="shared" si="1"/>
        <v>TỐT</v>
      </c>
      <c r="K18" s="347"/>
    </row>
    <row r="19" spans="1:11" ht="26.25" customHeight="1">
      <c r="A19" s="51">
        <v>9</v>
      </c>
      <c r="B19" s="81">
        <v>2020114873</v>
      </c>
      <c r="C19" s="53" t="s">
        <v>1272</v>
      </c>
      <c r="D19" s="82" t="s">
        <v>1900</v>
      </c>
      <c r="E19" s="55">
        <v>35226</v>
      </c>
      <c r="F19" s="83" t="s">
        <v>2362</v>
      </c>
      <c r="G19" s="57">
        <v>82</v>
      </c>
      <c r="H19" s="57">
        <v>74</v>
      </c>
      <c r="I19" s="57">
        <f t="shared" si="0"/>
        <v>78</v>
      </c>
      <c r="J19" s="51" t="str">
        <f t="shared" si="1"/>
        <v>KHÁ</v>
      </c>
      <c r="K19" s="347"/>
    </row>
    <row r="20" spans="1:11" ht="26.25" customHeight="1">
      <c r="A20" s="51">
        <v>10</v>
      </c>
      <c r="B20" s="81">
        <v>2020216231</v>
      </c>
      <c r="C20" s="53" t="s">
        <v>2320</v>
      </c>
      <c r="D20" s="82" t="s">
        <v>1533</v>
      </c>
      <c r="E20" s="55">
        <v>34994</v>
      </c>
      <c r="F20" s="83" t="s">
        <v>2362</v>
      </c>
      <c r="G20" s="57">
        <v>95</v>
      </c>
      <c r="H20" s="57">
        <v>85</v>
      </c>
      <c r="I20" s="57">
        <f t="shared" si="0"/>
        <v>90</v>
      </c>
      <c r="J20" s="51" t="str">
        <f t="shared" si="1"/>
        <v>X SẮC</v>
      </c>
      <c r="K20" s="347"/>
    </row>
    <row r="21" spans="1:11" ht="26.25" customHeight="1">
      <c r="A21" s="51">
        <v>11</v>
      </c>
      <c r="B21" s="81">
        <v>2021433707</v>
      </c>
      <c r="C21" s="53" t="s">
        <v>2321</v>
      </c>
      <c r="D21" s="82" t="s">
        <v>976</v>
      </c>
      <c r="E21" s="55">
        <v>35426</v>
      </c>
      <c r="F21" s="83" t="s">
        <v>2362</v>
      </c>
      <c r="G21" s="57">
        <v>85</v>
      </c>
      <c r="H21" s="57">
        <v>90</v>
      </c>
      <c r="I21" s="57">
        <f t="shared" si="0"/>
        <v>87.5</v>
      </c>
      <c r="J21" s="51" t="str">
        <f t="shared" si="1"/>
        <v>TỐT</v>
      </c>
      <c r="K21" s="347"/>
    </row>
    <row r="22" spans="1:11" ht="26.25" customHeight="1">
      <c r="A22" s="51">
        <v>12</v>
      </c>
      <c r="B22" s="81">
        <v>2021144068</v>
      </c>
      <c r="C22" s="53" t="s">
        <v>2322</v>
      </c>
      <c r="D22" s="82" t="s">
        <v>1539</v>
      </c>
      <c r="E22" s="55">
        <v>35339</v>
      </c>
      <c r="F22" s="83" t="s">
        <v>2362</v>
      </c>
      <c r="G22" s="57">
        <v>95</v>
      </c>
      <c r="H22" s="57">
        <v>95</v>
      </c>
      <c r="I22" s="57">
        <f t="shared" si="0"/>
        <v>95</v>
      </c>
      <c r="J22" s="51" t="str">
        <f t="shared" si="1"/>
        <v>X SẮC</v>
      </c>
      <c r="K22" s="347"/>
    </row>
    <row r="23" spans="1:11" ht="26.25" customHeight="1">
      <c r="A23" s="51">
        <v>13</v>
      </c>
      <c r="B23" s="81">
        <v>2021433960</v>
      </c>
      <c r="C23" s="53" t="s">
        <v>1659</v>
      </c>
      <c r="D23" s="82" t="s">
        <v>20</v>
      </c>
      <c r="E23" s="55">
        <v>35186</v>
      </c>
      <c r="F23" s="83" t="s">
        <v>2362</v>
      </c>
      <c r="G23" s="57">
        <v>85</v>
      </c>
      <c r="H23" s="57">
        <v>85</v>
      </c>
      <c r="I23" s="57">
        <f t="shared" si="0"/>
        <v>85</v>
      </c>
      <c r="J23" s="51" t="str">
        <f t="shared" si="1"/>
        <v>TỐT</v>
      </c>
      <c r="K23" s="347"/>
    </row>
    <row r="24" spans="1:11" ht="26.25" customHeight="1">
      <c r="A24" s="51">
        <v>14</v>
      </c>
      <c r="B24" s="81">
        <v>2021143408</v>
      </c>
      <c r="C24" s="53" t="s">
        <v>1808</v>
      </c>
      <c r="D24" s="82" t="s">
        <v>2303</v>
      </c>
      <c r="E24" s="55">
        <v>35181</v>
      </c>
      <c r="F24" s="83" t="s">
        <v>2362</v>
      </c>
      <c r="G24" s="57">
        <v>95</v>
      </c>
      <c r="H24" s="57">
        <v>98</v>
      </c>
      <c r="I24" s="57">
        <f t="shared" si="0"/>
        <v>96.5</v>
      </c>
      <c r="J24" s="51" t="str">
        <f t="shared" si="1"/>
        <v>X SẮC</v>
      </c>
      <c r="K24" s="347"/>
    </row>
    <row r="25" spans="1:11" ht="26.25" customHeight="1">
      <c r="A25" s="51">
        <v>15</v>
      </c>
      <c r="B25" s="81">
        <v>2020143508</v>
      </c>
      <c r="C25" s="53" t="s">
        <v>2323</v>
      </c>
      <c r="D25" s="82" t="s">
        <v>1546</v>
      </c>
      <c r="E25" s="55">
        <v>35263</v>
      </c>
      <c r="F25" s="83" t="s">
        <v>2362</v>
      </c>
      <c r="G25" s="57">
        <v>90</v>
      </c>
      <c r="H25" s="57">
        <v>85</v>
      </c>
      <c r="I25" s="57">
        <f t="shared" si="0"/>
        <v>87.5</v>
      </c>
      <c r="J25" s="51" t="str">
        <f t="shared" si="1"/>
        <v>TỐT</v>
      </c>
      <c r="K25" s="347"/>
    </row>
    <row r="26" spans="1:11" ht="26.25" customHeight="1">
      <c r="A26" s="51">
        <v>16</v>
      </c>
      <c r="B26" s="81">
        <v>2020125639</v>
      </c>
      <c r="C26" s="53" t="s">
        <v>1653</v>
      </c>
      <c r="D26" s="82" t="s">
        <v>2324</v>
      </c>
      <c r="E26" s="55">
        <v>35203</v>
      </c>
      <c r="F26" s="83" t="s">
        <v>2362</v>
      </c>
      <c r="G26" s="57">
        <v>100</v>
      </c>
      <c r="H26" s="57">
        <v>95</v>
      </c>
      <c r="I26" s="57">
        <f t="shared" si="0"/>
        <v>97.5</v>
      </c>
      <c r="J26" s="51" t="str">
        <f t="shared" si="1"/>
        <v>X SẮC</v>
      </c>
      <c r="K26" s="347"/>
    </row>
    <row r="27" spans="1:11" ht="26.25" customHeight="1">
      <c r="A27" s="51">
        <v>17</v>
      </c>
      <c r="B27" s="81">
        <v>2020527200</v>
      </c>
      <c r="C27" s="53" t="s">
        <v>1103</v>
      </c>
      <c r="D27" s="82" t="s">
        <v>1521</v>
      </c>
      <c r="E27" s="55">
        <v>35315</v>
      </c>
      <c r="F27" s="83" t="s">
        <v>2362</v>
      </c>
      <c r="G27" s="57">
        <v>95</v>
      </c>
      <c r="H27" s="57">
        <v>90</v>
      </c>
      <c r="I27" s="57">
        <f t="shared" si="0"/>
        <v>92.5</v>
      </c>
      <c r="J27" s="51" t="str">
        <f t="shared" si="1"/>
        <v>X SẮC</v>
      </c>
      <c r="K27" s="347"/>
    </row>
    <row r="28" spans="1:12" ht="26.25" customHeight="1">
      <c r="A28" s="51">
        <v>18</v>
      </c>
      <c r="B28" s="81">
        <v>2021144345</v>
      </c>
      <c r="C28" s="53" t="s">
        <v>2325</v>
      </c>
      <c r="D28" s="82" t="s">
        <v>1637</v>
      </c>
      <c r="E28" s="55">
        <v>35158</v>
      </c>
      <c r="F28" s="83" t="s">
        <v>2362</v>
      </c>
      <c r="G28" s="57">
        <v>85</v>
      </c>
      <c r="H28" s="57">
        <v>0</v>
      </c>
      <c r="I28" s="57">
        <f t="shared" si="0"/>
        <v>42.5</v>
      </c>
      <c r="J28" s="51" t="str">
        <f t="shared" si="1"/>
        <v>YẾU</v>
      </c>
      <c r="K28" s="347" t="s">
        <v>2476</v>
      </c>
      <c r="L28" s="1" t="s">
        <v>2525</v>
      </c>
    </row>
    <row r="29" spans="1:11" ht="26.25" customHeight="1">
      <c r="A29" s="51">
        <v>19</v>
      </c>
      <c r="B29" s="81">
        <v>2021143323</v>
      </c>
      <c r="C29" s="53" t="s">
        <v>860</v>
      </c>
      <c r="D29" s="82" t="s">
        <v>1637</v>
      </c>
      <c r="E29" s="55">
        <v>34708</v>
      </c>
      <c r="F29" s="83" t="s">
        <v>2362</v>
      </c>
      <c r="G29" s="57">
        <v>85</v>
      </c>
      <c r="H29" s="57">
        <v>95</v>
      </c>
      <c r="I29" s="57">
        <f t="shared" si="0"/>
        <v>90</v>
      </c>
      <c r="J29" s="51" t="str">
        <f t="shared" si="1"/>
        <v>X SẮC</v>
      </c>
      <c r="K29" s="347"/>
    </row>
    <row r="30" spans="1:11" ht="26.25" customHeight="1">
      <c r="A30" s="51">
        <v>20</v>
      </c>
      <c r="B30" s="81">
        <v>2021144387</v>
      </c>
      <c r="C30" s="53" t="s">
        <v>2326</v>
      </c>
      <c r="D30" s="82" t="s">
        <v>2327</v>
      </c>
      <c r="E30" s="55">
        <v>35136</v>
      </c>
      <c r="F30" s="83" t="s">
        <v>2362</v>
      </c>
      <c r="G30" s="57">
        <v>85</v>
      </c>
      <c r="H30" s="57">
        <v>90</v>
      </c>
      <c r="I30" s="57">
        <f t="shared" si="0"/>
        <v>87.5</v>
      </c>
      <c r="J30" s="51" t="str">
        <f t="shared" si="1"/>
        <v>TỐT</v>
      </c>
      <c r="K30" s="347"/>
    </row>
    <row r="31" spans="1:11" ht="26.25" customHeight="1">
      <c r="A31" s="51">
        <v>21</v>
      </c>
      <c r="B31" s="81">
        <v>2021143598</v>
      </c>
      <c r="C31" s="53" t="s">
        <v>1784</v>
      </c>
      <c r="D31" s="82" t="s">
        <v>1845</v>
      </c>
      <c r="E31" s="55">
        <v>35255</v>
      </c>
      <c r="F31" s="83" t="s">
        <v>2362</v>
      </c>
      <c r="G31" s="57">
        <v>85</v>
      </c>
      <c r="H31" s="57">
        <v>90</v>
      </c>
      <c r="I31" s="57">
        <f t="shared" si="0"/>
        <v>87.5</v>
      </c>
      <c r="J31" s="51" t="str">
        <f t="shared" si="1"/>
        <v>TỐT</v>
      </c>
      <c r="K31" s="347"/>
    </row>
    <row r="32" spans="1:11" ht="26.25" customHeight="1">
      <c r="A32" s="51">
        <v>22</v>
      </c>
      <c r="B32" s="81">
        <v>2010113119</v>
      </c>
      <c r="C32" s="53" t="s">
        <v>2328</v>
      </c>
      <c r="D32" s="82" t="s">
        <v>1533</v>
      </c>
      <c r="E32" s="55">
        <v>35409</v>
      </c>
      <c r="F32" s="83" t="s">
        <v>2362</v>
      </c>
      <c r="G32" s="57">
        <v>85</v>
      </c>
      <c r="H32" s="57">
        <v>85</v>
      </c>
      <c r="I32" s="57">
        <f t="shared" si="0"/>
        <v>85</v>
      </c>
      <c r="J32" s="51" t="str">
        <f t="shared" si="1"/>
        <v>TỐT</v>
      </c>
      <c r="K32" s="347"/>
    </row>
    <row r="33" spans="1:13" ht="26.25" customHeight="1">
      <c r="A33" s="51">
        <v>23</v>
      </c>
      <c r="B33" s="81">
        <v>1921149510</v>
      </c>
      <c r="C33" s="53" t="s">
        <v>1038</v>
      </c>
      <c r="D33" s="82" t="s">
        <v>1635</v>
      </c>
      <c r="E33" s="55">
        <v>34987</v>
      </c>
      <c r="F33" s="83" t="s">
        <v>2362</v>
      </c>
      <c r="G33" s="57">
        <v>82</v>
      </c>
      <c r="H33" s="57">
        <v>74</v>
      </c>
      <c r="I33" s="57">
        <f t="shared" si="0"/>
        <v>78</v>
      </c>
      <c r="J33" s="51" t="str">
        <f t="shared" si="1"/>
        <v>KHÁ</v>
      </c>
      <c r="K33" s="347"/>
      <c r="M33" s="1" t="s">
        <v>2368</v>
      </c>
    </row>
    <row r="34" spans="1:13" ht="29.25" customHeight="1">
      <c r="A34" s="51">
        <v>24</v>
      </c>
      <c r="B34" s="81">
        <v>1920146153</v>
      </c>
      <c r="C34" s="53" t="s">
        <v>1034</v>
      </c>
      <c r="D34" s="82" t="s">
        <v>1789</v>
      </c>
      <c r="E34" s="55">
        <v>34799</v>
      </c>
      <c r="F34" s="83" t="s">
        <v>2362</v>
      </c>
      <c r="G34" s="57">
        <v>74</v>
      </c>
      <c r="H34" s="57">
        <v>0</v>
      </c>
      <c r="I34" s="57">
        <f t="shared" si="0"/>
        <v>37</v>
      </c>
      <c r="J34" s="51" t="str">
        <f t="shared" si="1"/>
        <v>YẾU</v>
      </c>
      <c r="K34" s="347" t="s">
        <v>2476</v>
      </c>
      <c r="L34" s="254" t="s">
        <v>2447</v>
      </c>
      <c r="M34" s="1" t="s">
        <v>2368</v>
      </c>
    </row>
    <row r="35" spans="1:13" ht="31.5" customHeight="1">
      <c r="A35" s="51">
        <v>25</v>
      </c>
      <c r="B35" s="81">
        <v>1921148015</v>
      </c>
      <c r="C35" s="53" t="s">
        <v>1053</v>
      </c>
      <c r="D35" s="82" t="s">
        <v>1006</v>
      </c>
      <c r="E35" s="55">
        <v>34369</v>
      </c>
      <c r="F35" s="83" t="s">
        <v>2362</v>
      </c>
      <c r="G35" s="57">
        <v>71</v>
      </c>
      <c r="H35" s="57">
        <v>0</v>
      </c>
      <c r="I35" s="57">
        <f t="shared" si="0"/>
        <v>35.5</v>
      </c>
      <c r="J35" s="51" t="str">
        <f t="shared" si="1"/>
        <v>YẾU</v>
      </c>
      <c r="K35" s="347" t="s">
        <v>2476</v>
      </c>
      <c r="L35" s="254" t="s">
        <v>2526</v>
      </c>
      <c r="M35" s="1" t="s">
        <v>2368</v>
      </c>
    </row>
    <row r="36" spans="1:13" ht="31.5" customHeight="1">
      <c r="A36" s="58">
        <v>26</v>
      </c>
      <c r="B36" s="86">
        <v>1921146155</v>
      </c>
      <c r="C36" s="60" t="s">
        <v>1030</v>
      </c>
      <c r="D36" s="87" t="s">
        <v>1583</v>
      </c>
      <c r="E36" s="62">
        <v>34794</v>
      </c>
      <c r="F36" s="88" t="s">
        <v>2362</v>
      </c>
      <c r="G36" s="64">
        <v>89</v>
      </c>
      <c r="H36" s="64">
        <v>75</v>
      </c>
      <c r="I36" s="64">
        <f t="shared" si="0"/>
        <v>82</v>
      </c>
      <c r="J36" s="58" t="str">
        <f t="shared" si="1"/>
        <v>TỐT</v>
      </c>
      <c r="K36" s="349"/>
      <c r="L36" s="254"/>
      <c r="M36" s="1" t="s">
        <v>2369</v>
      </c>
    </row>
    <row r="37" spans="1:12" ht="11.25" customHeight="1">
      <c r="A37" s="36"/>
      <c r="B37" s="37"/>
      <c r="C37" s="37"/>
      <c r="D37" s="37"/>
      <c r="E37" s="37"/>
      <c r="F37" s="37"/>
      <c r="G37" s="38"/>
      <c r="H37" s="38"/>
      <c r="I37" s="38"/>
      <c r="J37" s="38"/>
      <c r="K37" s="38"/>
      <c r="L37" s="38"/>
    </row>
    <row r="38" spans="1:11" ht="16.5">
      <c r="A38" s="36"/>
      <c r="B38" s="36"/>
      <c r="C38" s="38"/>
      <c r="D38" s="38"/>
      <c r="E38" s="38"/>
      <c r="F38" s="38"/>
      <c r="H38" s="323" t="s">
        <v>2448</v>
      </c>
      <c r="I38" s="324"/>
      <c r="J38" s="325"/>
      <c r="K38" s="72"/>
    </row>
    <row r="39" spans="1:10" ht="16.5">
      <c r="A39" s="36"/>
      <c r="B39" s="36"/>
      <c r="C39" s="38"/>
      <c r="D39" s="38"/>
      <c r="E39" s="38"/>
      <c r="F39" s="38"/>
      <c r="H39" s="35" t="s">
        <v>738</v>
      </c>
      <c r="I39" s="34" t="s">
        <v>739</v>
      </c>
      <c r="J39" s="34" t="s">
        <v>1500</v>
      </c>
    </row>
    <row r="40" spans="1:10" ht="21" customHeight="1">
      <c r="A40" s="36"/>
      <c r="B40" s="70" t="s">
        <v>751</v>
      </c>
      <c r="C40" s="38"/>
      <c r="D40" s="38"/>
      <c r="E40" s="38"/>
      <c r="F40" s="38"/>
      <c r="H40" s="35" t="s">
        <v>172</v>
      </c>
      <c r="I40" s="75">
        <f>COUNTIF($J$11:$J$36,H40)</f>
        <v>10</v>
      </c>
      <c r="J40" s="74">
        <f aca="true" t="shared" si="2" ref="J40:J47">I40/$I$47</f>
        <v>0.38461538461538464</v>
      </c>
    </row>
    <row r="41" spans="1:10" ht="15.75" customHeight="1">
      <c r="A41" s="36"/>
      <c r="B41" s="36"/>
      <c r="C41" s="38"/>
      <c r="D41" s="38"/>
      <c r="E41" s="38"/>
      <c r="F41" s="38"/>
      <c r="H41" s="35" t="s">
        <v>173</v>
      </c>
      <c r="I41" s="75">
        <f aca="true" t="shared" si="3" ref="I41:I46">COUNTIF($J$11:$J$36,H41)</f>
        <v>11</v>
      </c>
      <c r="J41" s="74">
        <f t="shared" si="2"/>
        <v>0.4230769230769231</v>
      </c>
    </row>
    <row r="42" spans="1:10" ht="15.75" customHeight="1">
      <c r="A42" s="36"/>
      <c r="B42" s="36"/>
      <c r="C42" s="38"/>
      <c r="D42" s="38"/>
      <c r="E42" s="38"/>
      <c r="F42" s="38"/>
      <c r="H42" s="35" t="s">
        <v>740</v>
      </c>
      <c r="I42" s="75">
        <f t="shared" si="3"/>
        <v>2</v>
      </c>
      <c r="J42" s="74">
        <f t="shared" si="2"/>
        <v>0.07692307692307693</v>
      </c>
    </row>
    <row r="43" spans="1:10" ht="15.75" customHeight="1">
      <c r="A43" s="36"/>
      <c r="B43" s="36"/>
      <c r="C43" s="38"/>
      <c r="D43" s="38"/>
      <c r="E43" s="38"/>
      <c r="F43" s="38"/>
      <c r="H43" s="35" t="s">
        <v>741</v>
      </c>
      <c r="I43" s="75">
        <f t="shared" si="3"/>
        <v>0</v>
      </c>
      <c r="J43" s="74">
        <f t="shared" si="2"/>
        <v>0</v>
      </c>
    </row>
    <row r="44" spans="1:10" ht="15.75" customHeight="1">
      <c r="A44" s="36"/>
      <c r="B44" s="36"/>
      <c r="C44" s="38"/>
      <c r="D44" s="38"/>
      <c r="E44" s="38"/>
      <c r="F44" s="38"/>
      <c r="H44" s="35" t="s">
        <v>742</v>
      </c>
      <c r="I44" s="75">
        <f t="shared" si="3"/>
        <v>0</v>
      </c>
      <c r="J44" s="74">
        <f t="shared" si="2"/>
        <v>0</v>
      </c>
    </row>
    <row r="45" spans="1:10" ht="15.75" customHeight="1">
      <c r="A45" s="36"/>
      <c r="B45" s="36"/>
      <c r="C45" s="38"/>
      <c r="D45" s="38"/>
      <c r="E45" s="38"/>
      <c r="F45" s="38"/>
      <c r="H45" s="35" t="s">
        <v>1939</v>
      </c>
      <c r="I45" s="75">
        <f t="shared" si="3"/>
        <v>3</v>
      </c>
      <c r="J45" s="74">
        <f t="shared" si="2"/>
        <v>0.11538461538461539</v>
      </c>
    </row>
    <row r="46" spans="1:10" ht="21" customHeight="1">
      <c r="A46" s="36"/>
      <c r="B46" s="70" t="s">
        <v>745</v>
      </c>
      <c r="C46" s="38"/>
      <c r="D46" s="38"/>
      <c r="E46" s="38"/>
      <c r="F46" s="38"/>
      <c r="H46" s="35" t="s">
        <v>743</v>
      </c>
      <c r="I46" s="75">
        <f t="shared" si="3"/>
        <v>0</v>
      </c>
      <c r="J46" s="74">
        <f t="shared" si="2"/>
        <v>0</v>
      </c>
    </row>
    <row r="47" spans="1:10" ht="15.75" customHeight="1">
      <c r="A47" s="36"/>
      <c r="B47" s="36"/>
      <c r="C47" s="38"/>
      <c r="D47" s="38"/>
      <c r="E47" s="38"/>
      <c r="F47" s="38"/>
      <c r="H47" s="35" t="s">
        <v>744</v>
      </c>
      <c r="I47" s="75">
        <f>SUM(I40:I46)</f>
        <v>26</v>
      </c>
      <c r="J47" s="74">
        <f t="shared" si="2"/>
        <v>1</v>
      </c>
    </row>
    <row r="48" spans="2:14" s="3" customFormat="1" ht="11.25" customHeight="1">
      <c r="B48" s="1"/>
      <c r="F48" s="40"/>
      <c r="G48" s="40"/>
      <c r="H48" s="40"/>
      <c r="I48" s="40"/>
      <c r="J48" s="40"/>
      <c r="K48" s="40"/>
      <c r="L48" s="40"/>
      <c r="M48" s="7"/>
      <c r="N48" s="7"/>
    </row>
    <row r="49" spans="6:14" s="65" customFormat="1" ht="21" customHeight="1">
      <c r="F49" s="326" t="str">
        <f ca="1">"Đà Nẵng, ngày"&amp;" "&amp;DAY(TODAY())&amp;" "&amp;"tháng"&amp;" "&amp;MONTH(TODAY())&amp;" "&amp;"năm"&amp;" "&amp;YEAR(TODAY())</f>
        <v>Đà Nẵng, ngày 21 tháng 8 năm 2015</v>
      </c>
      <c r="G49" s="326"/>
      <c r="H49" s="326"/>
      <c r="I49" s="326"/>
      <c r="J49" s="326"/>
      <c r="K49" s="326"/>
      <c r="L49" s="106"/>
      <c r="M49" s="106"/>
      <c r="N49" s="106"/>
    </row>
    <row r="50" spans="1:12" s="68" customFormat="1" ht="21" customHeight="1">
      <c r="A50" s="66" t="s">
        <v>2435</v>
      </c>
      <c r="B50" s="66"/>
      <c r="C50" s="66"/>
      <c r="D50" s="66"/>
      <c r="E50" s="66"/>
      <c r="F50" s="66"/>
      <c r="G50" s="66"/>
      <c r="H50" s="66"/>
      <c r="I50" s="66"/>
      <c r="J50" s="67"/>
      <c r="K50" s="67"/>
      <c r="L50" s="67"/>
    </row>
    <row r="53" spans="1:12" ht="16.5">
      <c r="A53" s="69"/>
      <c r="B53" s="69"/>
      <c r="C53" s="69"/>
      <c r="K53" s="39"/>
      <c r="L53" s="39"/>
    </row>
    <row r="55" ht="16.5">
      <c r="A55" s="3" t="s">
        <v>1981</v>
      </c>
    </row>
  </sheetData>
  <sheetProtection/>
  <mergeCells count="16">
    <mergeCell ref="L6:N6"/>
    <mergeCell ref="A7:K7"/>
    <mergeCell ref="L7:N7"/>
    <mergeCell ref="A8:K8"/>
    <mergeCell ref="L8:N8"/>
    <mergeCell ref="A9:K9"/>
    <mergeCell ref="L9:N9"/>
    <mergeCell ref="H38:J38"/>
    <mergeCell ref="C10:D10"/>
    <mergeCell ref="F49:K49"/>
    <mergeCell ref="A2:D2"/>
    <mergeCell ref="A3:D3"/>
    <mergeCell ref="E2:K2"/>
    <mergeCell ref="E3:K3"/>
    <mergeCell ref="A5:K5"/>
    <mergeCell ref="A6:K6"/>
  </mergeCells>
  <conditionalFormatting sqref="G11:I36">
    <cfRule type="cellIs" priority="9" dxfId="0" operator="equal" stopIfTrue="1">
      <formula>0</formula>
    </cfRule>
  </conditionalFormatting>
  <printOptions/>
  <pageMargins left="0.48" right="0.15748031496062992" top="0.2755905511811024" bottom="0.35433070866141736" header="0.2362204724409449" footer="0.2362204724409449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94"/>
  <sheetViews>
    <sheetView zoomScalePageLayoutView="0" workbookViewId="0" topLeftCell="A139">
      <selection activeCell="F183" sqref="F183"/>
    </sheetView>
  </sheetViews>
  <sheetFormatPr defaultColWidth="9.140625" defaultRowHeight="12.75"/>
  <cols>
    <col min="1" max="1" width="3.8515625" style="1" customWidth="1"/>
    <col min="2" max="2" width="10.421875" style="1" customWidth="1"/>
    <col min="3" max="3" width="17.00390625" style="1" customWidth="1"/>
    <col min="4" max="4" width="7.57421875" style="1" customWidth="1"/>
    <col min="5" max="5" width="9.00390625" style="1" customWidth="1"/>
    <col min="6" max="6" width="12.7109375" style="1" customWidth="1"/>
    <col min="7" max="11" width="7.57421875" style="1" customWidth="1"/>
    <col min="12" max="12" width="59.421875" style="1" customWidth="1"/>
    <col min="13" max="16384" width="9.140625" style="1" customWidth="1"/>
  </cols>
  <sheetData>
    <row r="1" spans="7:12" ht="9" customHeight="1">
      <c r="G1" s="105"/>
      <c r="H1" s="105"/>
      <c r="I1" s="105"/>
      <c r="J1" s="105"/>
      <c r="K1" s="105"/>
      <c r="L1" s="105"/>
    </row>
    <row r="2" spans="1:12" ht="19.5" customHeight="1">
      <c r="A2" s="322" t="s">
        <v>732</v>
      </c>
      <c r="B2" s="322"/>
      <c r="C2" s="322"/>
      <c r="D2" s="322"/>
      <c r="E2" s="321" t="s">
        <v>733</v>
      </c>
      <c r="F2" s="321"/>
      <c r="G2" s="321"/>
      <c r="H2" s="321"/>
      <c r="I2" s="321"/>
      <c r="J2" s="321"/>
      <c r="K2" s="321"/>
      <c r="L2" s="39"/>
    </row>
    <row r="3" spans="1:12" ht="16.5">
      <c r="A3" s="321" t="s">
        <v>734</v>
      </c>
      <c r="B3" s="321"/>
      <c r="C3" s="321"/>
      <c r="D3" s="321"/>
      <c r="E3" s="321" t="s">
        <v>731</v>
      </c>
      <c r="F3" s="321"/>
      <c r="G3" s="321"/>
      <c r="H3" s="321"/>
      <c r="I3" s="321"/>
      <c r="J3" s="321"/>
      <c r="K3" s="321"/>
      <c r="L3" s="39"/>
    </row>
    <row r="4" spans="7:12" ht="16.5">
      <c r="G4" s="105"/>
      <c r="H4" s="105"/>
      <c r="I4" s="105"/>
      <c r="J4" s="105"/>
      <c r="K4" s="105"/>
      <c r="L4" s="105"/>
    </row>
    <row r="5" spans="1:12" ht="16.5">
      <c r="A5" s="321" t="s">
        <v>750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9"/>
    </row>
    <row r="6" spans="1:12" ht="16.5">
      <c r="A6" s="321" t="s">
        <v>2446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240"/>
    </row>
    <row r="7" spans="1:12" ht="16.5">
      <c r="A7" s="321" t="s">
        <v>2287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240"/>
    </row>
    <row r="8" spans="1:12" ht="17.25" customHeight="1">
      <c r="A8" s="321" t="s">
        <v>1949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240"/>
    </row>
    <row r="9" spans="1:12" s="2" customFormat="1" ht="17.25" customHeight="1">
      <c r="A9" s="321" t="s">
        <v>749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240"/>
    </row>
    <row r="10" spans="1:11" s="3" customFormat="1" ht="46.5" customHeight="1">
      <c r="A10" s="102" t="s">
        <v>729</v>
      </c>
      <c r="B10" s="102" t="s">
        <v>736</v>
      </c>
      <c r="C10" s="320" t="s">
        <v>735</v>
      </c>
      <c r="D10" s="320"/>
      <c r="E10" s="102" t="s">
        <v>1498</v>
      </c>
      <c r="F10" s="102" t="s">
        <v>1499</v>
      </c>
      <c r="G10" s="103" t="s">
        <v>1934</v>
      </c>
      <c r="H10" s="103" t="s">
        <v>2443</v>
      </c>
      <c r="I10" s="103" t="s">
        <v>2445</v>
      </c>
      <c r="J10" s="103" t="s">
        <v>2444</v>
      </c>
      <c r="K10" s="103" t="s">
        <v>737</v>
      </c>
    </row>
    <row r="11" spans="1:11" ht="25.5" customHeight="1">
      <c r="A11" s="42">
        <v>1</v>
      </c>
      <c r="B11" s="78">
        <v>2021124410</v>
      </c>
      <c r="C11" s="44" t="s">
        <v>1793</v>
      </c>
      <c r="D11" s="79" t="s">
        <v>1543</v>
      </c>
      <c r="E11" s="46">
        <v>35204</v>
      </c>
      <c r="F11" s="80" t="s">
        <v>2282</v>
      </c>
      <c r="G11" s="48">
        <v>98</v>
      </c>
      <c r="H11" s="48">
        <v>80</v>
      </c>
      <c r="I11" s="48">
        <f>(G11+H11)/2</f>
        <v>89</v>
      </c>
      <c r="J11" s="42" t="str">
        <f aca="true" t="shared" si="0" ref="J11:J74">IF(I11&gt;=90,"X SẮC",IF(I11&gt;=80,"TỐT",IF(I11&gt;=70,"KHÁ",IF(I11&gt;=60,"TB KHÁ",IF(I11&gt;=50,"T. BÌNH",IF(I11&gt;=30,"YẾU","KÉM"))))))</f>
        <v>TỐT</v>
      </c>
      <c r="K11" s="346"/>
    </row>
    <row r="12" spans="1:12" ht="25.5" customHeight="1">
      <c r="A12" s="51">
        <v>2</v>
      </c>
      <c r="B12" s="81">
        <v>2021123418</v>
      </c>
      <c r="C12" s="53" t="s">
        <v>2179</v>
      </c>
      <c r="D12" s="82" t="s">
        <v>1529</v>
      </c>
      <c r="E12" s="55">
        <v>35376</v>
      </c>
      <c r="F12" s="83" t="s">
        <v>2282</v>
      </c>
      <c r="G12" s="57">
        <v>0</v>
      </c>
      <c r="H12" s="57">
        <v>0</v>
      </c>
      <c r="I12" s="57">
        <f aca="true" t="shared" si="1" ref="I12:I75">(G12+H12)/2</f>
        <v>0</v>
      </c>
      <c r="J12" s="51" t="str">
        <f t="shared" si="0"/>
        <v>KÉM</v>
      </c>
      <c r="K12" s="347" t="s">
        <v>2500</v>
      </c>
      <c r="L12" s="1" t="s">
        <v>2405</v>
      </c>
    </row>
    <row r="13" spans="1:12" ht="25.5" customHeight="1">
      <c r="A13" s="51">
        <v>3</v>
      </c>
      <c r="B13" s="81">
        <v>1921142608</v>
      </c>
      <c r="C13" s="53" t="s">
        <v>1716</v>
      </c>
      <c r="D13" s="82" t="s">
        <v>1544</v>
      </c>
      <c r="E13" s="55">
        <v>34850</v>
      </c>
      <c r="F13" s="83" t="s">
        <v>2282</v>
      </c>
      <c r="G13" s="57">
        <v>85</v>
      </c>
      <c r="H13" s="57">
        <v>78</v>
      </c>
      <c r="I13" s="57">
        <f t="shared" si="1"/>
        <v>81.5</v>
      </c>
      <c r="J13" s="51" t="str">
        <f t="shared" si="0"/>
        <v>TỐT</v>
      </c>
      <c r="K13" s="347"/>
      <c r="L13" s="1" t="s">
        <v>2404</v>
      </c>
    </row>
    <row r="14" spans="1:12" ht="25.5" customHeight="1">
      <c r="A14" s="51">
        <v>4</v>
      </c>
      <c r="B14" s="81">
        <v>2021127766</v>
      </c>
      <c r="C14" s="53" t="s">
        <v>1600</v>
      </c>
      <c r="D14" s="82" t="s">
        <v>1704</v>
      </c>
      <c r="E14" s="55">
        <v>35084</v>
      </c>
      <c r="F14" s="83" t="s">
        <v>2282</v>
      </c>
      <c r="G14" s="57">
        <v>0</v>
      </c>
      <c r="H14" s="57">
        <v>0</v>
      </c>
      <c r="I14" s="57">
        <f t="shared" si="1"/>
        <v>0</v>
      </c>
      <c r="J14" s="51" t="str">
        <f t="shared" si="0"/>
        <v>KÉM</v>
      </c>
      <c r="K14" s="347" t="s">
        <v>2500</v>
      </c>
      <c r="L14" s="1" t="s">
        <v>2405</v>
      </c>
    </row>
    <row r="15" spans="1:11" ht="25.5" customHeight="1">
      <c r="A15" s="51">
        <v>5</v>
      </c>
      <c r="B15" s="81">
        <v>2021123885</v>
      </c>
      <c r="C15" s="53" t="s">
        <v>2180</v>
      </c>
      <c r="D15" s="82" t="s">
        <v>1522</v>
      </c>
      <c r="E15" s="55">
        <v>35225</v>
      </c>
      <c r="F15" s="83" t="s">
        <v>2282</v>
      </c>
      <c r="G15" s="57">
        <v>98</v>
      </c>
      <c r="H15" s="57">
        <v>80</v>
      </c>
      <c r="I15" s="57">
        <f t="shared" si="1"/>
        <v>89</v>
      </c>
      <c r="J15" s="51" t="str">
        <f t="shared" si="0"/>
        <v>TỐT</v>
      </c>
      <c r="K15" s="347"/>
    </row>
    <row r="16" spans="1:11" ht="25.5" customHeight="1">
      <c r="A16" s="51">
        <v>6</v>
      </c>
      <c r="B16" s="81">
        <v>2021124521</v>
      </c>
      <c r="C16" s="53" t="s">
        <v>2181</v>
      </c>
      <c r="D16" s="82" t="s">
        <v>1598</v>
      </c>
      <c r="E16" s="55">
        <v>34842</v>
      </c>
      <c r="F16" s="83" t="s">
        <v>2282</v>
      </c>
      <c r="G16" s="57">
        <v>85</v>
      </c>
      <c r="H16" s="57">
        <v>98</v>
      </c>
      <c r="I16" s="57">
        <f t="shared" si="1"/>
        <v>91.5</v>
      </c>
      <c r="J16" s="51" t="str">
        <f t="shared" si="0"/>
        <v>X SẮC</v>
      </c>
      <c r="K16" s="347"/>
    </row>
    <row r="17" spans="1:11" ht="25.5" customHeight="1">
      <c r="A17" s="51">
        <v>7</v>
      </c>
      <c r="B17" s="81">
        <v>2021126613</v>
      </c>
      <c r="C17" s="53" t="s">
        <v>2182</v>
      </c>
      <c r="D17" s="82" t="s">
        <v>1553</v>
      </c>
      <c r="E17" s="55">
        <v>34974</v>
      </c>
      <c r="F17" s="83" t="s">
        <v>2282</v>
      </c>
      <c r="G17" s="57">
        <v>85</v>
      </c>
      <c r="H17" s="57">
        <v>90</v>
      </c>
      <c r="I17" s="57">
        <f t="shared" si="1"/>
        <v>87.5</v>
      </c>
      <c r="J17" s="51" t="str">
        <f t="shared" si="0"/>
        <v>TỐT</v>
      </c>
      <c r="K17" s="347"/>
    </row>
    <row r="18" spans="1:11" ht="25.5" customHeight="1">
      <c r="A18" s="51">
        <v>8</v>
      </c>
      <c r="B18" s="81">
        <v>2021124597</v>
      </c>
      <c r="C18" s="53" t="s">
        <v>2183</v>
      </c>
      <c r="D18" s="82" t="s">
        <v>759</v>
      </c>
      <c r="E18" s="55">
        <v>35306</v>
      </c>
      <c r="F18" s="83" t="s">
        <v>2282</v>
      </c>
      <c r="G18" s="57">
        <v>95</v>
      </c>
      <c r="H18" s="57">
        <v>80</v>
      </c>
      <c r="I18" s="57">
        <f t="shared" si="1"/>
        <v>87.5</v>
      </c>
      <c r="J18" s="51" t="str">
        <f t="shared" si="0"/>
        <v>TỐT</v>
      </c>
      <c r="K18" s="347"/>
    </row>
    <row r="19" spans="1:11" ht="25.5" customHeight="1">
      <c r="A19" s="51">
        <v>9</v>
      </c>
      <c r="B19" s="81">
        <v>2021126068</v>
      </c>
      <c r="C19" s="53" t="s">
        <v>1634</v>
      </c>
      <c r="D19" s="82" t="s">
        <v>1534</v>
      </c>
      <c r="E19" s="55">
        <v>34976</v>
      </c>
      <c r="F19" s="83" t="s">
        <v>2282</v>
      </c>
      <c r="G19" s="57">
        <v>85</v>
      </c>
      <c r="H19" s="57">
        <v>0</v>
      </c>
      <c r="I19" s="57">
        <f t="shared" si="1"/>
        <v>42.5</v>
      </c>
      <c r="J19" s="51" t="str">
        <f t="shared" si="0"/>
        <v>YẾU</v>
      </c>
      <c r="K19" s="347" t="s">
        <v>2500</v>
      </c>
    </row>
    <row r="20" spans="1:11" ht="25.5" customHeight="1">
      <c r="A20" s="51">
        <v>10</v>
      </c>
      <c r="B20" s="81">
        <v>2021244467</v>
      </c>
      <c r="C20" s="53" t="s">
        <v>2203</v>
      </c>
      <c r="D20" s="82" t="s">
        <v>1635</v>
      </c>
      <c r="E20" s="55">
        <v>35221</v>
      </c>
      <c r="F20" s="83" t="s">
        <v>2282</v>
      </c>
      <c r="G20" s="57">
        <v>85</v>
      </c>
      <c r="H20" s="57">
        <v>80</v>
      </c>
      <c r="I20" s="57">
        <f t="shared" si="1"/>
        <v>82.5</v>
      </c>
      <c r="J20" s="51" t="str">
        <f t="shared" si="0"/>
        <v>TỐT</v>
      </c>
      <c r="K20" s="347"/>
    </row>
    <row r="21" spans="1:11" ht="25.5" customHeight="1">
      <c r="A21" s="51">
        <v>11</v>
      </c>
      <c r="B21" s="81">
        <v>2021123792</v>
      </c>
      <c r="C21" s="53" t="s">
        <v>1005</v>
      </c>
      <c r="D21" s="82" t="s">
        <v>1552</v>
      </c>
      <c r="E21" s="55">
        <v>34842</v>
      </c>
      <c r="F21" s="83" t="s">
        <v>2282</v>
      </c>
      <c r="G21" s="57">
        <v>82</v>
      </c>
      <c r="H21" s="57">
        <v>85</v>
      </c>
      <c r="I21" s="57">
        <f t="shared" si="1"/>
        <v>83.5</v>
      </c>
      <c r="J21" s="51" t="str">
        <f t="shared" si="0"/>
        <v>TỐT</v>
      </c>
      <c r="K21" s="347"/>
    </row>
    <row r="22" spans="1:11" ht="25.5" customHeight="1">
      <c r="A22" s="51">
        <v>12</v>
      </c>
      <c r="B22" s="81">
        <v>2021125054</v>
      </c>
      <c r="C22" s="53" t="s">
        <v>2017</v>
      </c>
      <c r="D22" s="82" t="s">
        <v>1726</v>
      </c>
      <c r="E22" s="55">
        <v>35385</v>
      </c>
      <c r="F22" s="83" t="s">
        <v>2282</v>
      </c>
      <c r="G22" s="57">
        <v>82</v>
      </c>
      <c r="H22" s="57">
        <v>77</v>
      </c>
      <c r="I22" s="57">
        <f t="shared" si="1"/>
        <v>79.5</v>
      </c>
      <c r="J22" s="51" t="str">
        <f t="shared" si="0"/>
        <v>KHÁ</v>
      </c>
      <c r="K22" s="347"/>
    </row>
    <row r="23" spans="1:11" ht="25.5" customHeight="1">
      <c r="A23" s="51">
        <v>13</v>
      </c>
      <c r="B23" s="81">
        <v>2021513830</v>
      </c>
      <c r="C23" s="53" t="s">
        <v>2185</v>
      </c>
      <c r="D23" s="82" t="s">
        <v>1639</v>
      </c>
      <c r="E23" s="55">
        <v>35206</v>
      </c>
      <c r="F23" s="83" t="s">
        <v>2282</v>
      </c>
      <c r="G23" s="57">
        <v>85</v>
      </c>
      <c r="H23" s="57">
        <v>80</v>
      </c>
      <c r="I23" s="57">
        <f t="shared" si="1"/>
        <v>82.5</v>
      </c>
      <c r="J23" s="51" t="str">
        <f t="shared" si="0"/>
        <v>TỐT</v>
      </c>
      <c r="K23" s="347"/>
    </row>
    <row r="24" spans="1:11" ht="25.5" customHeight="1">
      <c r="A24" s="51">
        <v>14</v>
      </c>
      <c r="B24" s="81">
        <v>2021124604</v>
      </c>
      <c r="C24" s="53" t="s">
        <v>1267</v>
      </c>
      <c r="D24" s="82" t="s">
        <v>2186</v>
      </c>
      <c r="E24" s="55">
        <v>35366</v>
      </c>
      <c r="F24" s="83" t="s">
        <v>2282</v>
      </c>
      <c r="G24" s="57">
        <v>85</v>
      </c>
      <c r="H24" s="57">
        <v>85</v>
      </c>
      <c r="I24" s="57">
        <f t="shared" si="1"/>
        <v>85</v>
      </c>
      <c r="J24" s="51" t="str">
        <f t="shared" si="0"/>
        <v>TỐT</v>
      </c>
      <c r="K24" s="347"/>
    </row>
    <row r="25" spans="1:11" ht="25.5" customHeight="1">
      <c r="A25" s="51">
        <v>15</v>
      </c>
      <c r="B25" s="81">
        <v>2021123947</v>
      </c>
      <c r="C25" s="53" t="s">
        <v>2187</v>
      </c>
      <c r="D25" s="82" t="s">
        <v>2188</v>
      </c>
      <c r="E25" s="55">
        <v>34732</v>
      </c>
      <c r="F25" s="83" t="s">
        <v>2282</v>
      </c>
      <c r="G25" s="57">
        <v>95</v>
      </c>
      <c r="H25" s="57">
        <v>85</v>
      </c>
      <c r="I25" s="57">
        <f t="shared" si="1"/>
        <v>90</v>
      </c>
      <c r="J25" s="51" t="str">
        <f t="shared" si="0"/>
        <v>X SẮC</v>
      </c>
      <c r="K25" s="347"/>
    </row>
    <row r="26" spans="1:11" ht="25.5" customHeight="1">
      <c r="A26" s="51">
        <v>16</v>
      </c>
      <c r="B26" s="81">
        <v>2020127964</v>
      </c>
      <c r="C26" s="53" t="s">
        <v>1699</v>
      </c>
      <c r="D26" s="82" t="s">
        <v>2189</v>
      </c>
      <c r="E26" s="55">
        <v>35066</v>
      </c>
      <c r="F26" s="83" t="s">
        <v>2282</v>
      </c>
      <c r="G26" s="57">
        <v>90</v>
      </c>
      <c r="H26" s="57">
        <v>83</v>
      </c>
      <c r="I26" s="57">
        <f t="shared" si="1"/>
        <v>86.5</v>
      </c>
      <c r="J26" s="51" t="str">
        <f t="shared" si="0"/>
        <v>TỐT</v>
      </c>
      <c r="K26" s="347"/>
    </row>
    <row r="27" spans="1:11" ht="25.5" customHeight="1">
      <c r="A27" s="51">
        <v>17</v>
      </c>
      <c r="B27" s="81">
        <v>2021126088</v>
      </c>
      <c r="C27" s="53" t="s">
        <v>999</v>
      </c>
      <c r="D27" s="82" t="s">
        <v>2204</v>
      </c>
      <c r="E27" s="55">
        <v>35293</v>
      </c>
      <c r="F27" s="83" t="s">
        <v>2282</v>
      </c>
      <c r="G27" s="57">
        <v>70</v>
      </c>
      <c r="H27" s="57">
        <v>0</v>
      </c>
      <c r="I27" s="57">
        <f t="shared" si="1"/>
        <v>35</v>
      </c>
      <c r="J27" s="51" t="str">
        <f t="shared" si="0"/>
        <v>YẾU</v>
      </c>
      <c r="K27" s="347" t="s">
        <v>2500</v>
      </c>
    </row>
    <row r="28" spans="1:11" ht="25.5" customHeight="1">
      <c r="A28" s="51">
        <v>18</v>
      </c>
      <c r="B28" s="81">
        <v>2021127334</v>
      </c>
      <c r="C28" s="53" t="s">
        <v>2190</v>
      </c>
      <c r="D28" s="82" t="s">
        <v>1706</v>
      </c>
      <c r="E28" s="55">
        <v>35288</v>
      </c>
      <c r="F28" s="83" t="s">
        <v>2282</v>
      </c>
      <c r="G28" s="57">
        <v>85</v>
      </c>
      <c r="H28" s="57">
        <v>98</v>
      </c>
      <c r="I28" s="57">
        <f t="shared" si="1"/>
        <v>91.5</v>
      </c>
      <c r="J28" s="51" t="str">
        <f t="shared" si="0"/>
        <v>X SẮC</v>
      </c>
      <c r="K28" s="347"/>
    </row>
    <row r="29" spans="1:11" ht="25.5" customHeight="1">
      <c r="A29" s="51">
        <v>19</v>
      </c>
      <c r="B29" s="81">
        <v>2021123741</v>
      </c>
      <c r="C29" s="53" t="s">
        <v>776</v>
      </c>
      <c r="D29" s="82" t="s">
        <v>1555</v>
      </c>
      <c r="E29" s="55">
        <v>35173</v>
      </c>
      <c r="F29" s="83" t="s">
        <v>2282</v>
      </c>
      <c r="G29" s="57">
        <v>85</v>
      </c>
      <c r="H29" s="57">
        <v>93</v>
      </c>
      <c r="I29" s="57">
        <f t="shared" si="1"/>
        <v>89</v>
      </c>
      <c r="J29" s="51" t="str">
        <f t="shared" si="0"/>
        <v>TỐT</v>
      </c>
      <c r="K29" s="347"/>
    </row>
    <row r="30" spans="1:11" ht="25.5" customHeight="1">
      <c r="A30" s="51">
        <v>20</v>
      </c>
      <c r="B30" s="81">
        <v>2021125083</v>
      </c>
      <c r="C30" s="53" t="s">
        <v>2143</v>
      </c>
      <c r="D30" s="82" t="s">
        <v>1533</v>
      </c>
      <c r="E30" s="55">
        <v>35309</v>
      </c>
      <c r="F30" s="83" t="s">
        <v>2282</v>
      </c>
      <c r="G30" s="57">
        <v>90</v>
      </c>
      <c r="H30" s="57">
        <v>84</v>
      </c>
      <c r="I30" s="57">
        <f t="shared" si="1"/>
        <v>87</v>
      </c>
      <c r="J30" s="51" t="str">
        <f t="shared" si="0"/>
        <v>TỐT</v>
      </c>
      <c r="K30" s="347"/>
    </row>
    <row r="31" spans="1:11" ht="25.5" customHeight="1">
      <c r="A31" s="51">
        <v>21</v>
      </c>
      <c r="B31" s="81">
        <v>2020113165</v>
      </c>
      <c r="C31" s="53" t="s">
        <v>1651</v>
      </c>
      <c r="D31" s="82" t="s">
        <v>1579</v>
      </c>
      <c r="E31" s="55">
        <v>35138</v>
      </c>
      <c r="F31" s="83" t="s">
        <v>2282</v>
      </c>
      <c r="G31" s="57">
        <v>85</v>
      </c>
      <c r="H31" s="57">
        <v>83</v>
      </c>
      <c r="I31" s="57">
        <f t="shared" si="1"/>
        <v>84</v>
      </c>
      <c r="J31" s="51" t="str">
        <f t="shared" si="0"/>
        <v>TỐT</v>
      </c>
      <c r="K31" s="347"/>
    </row>
    <row r="32" spans="1:11" ht="25.5" customHeight="1">
      <c r="A32" s="51">
        <v>22</v>
      </c>
      <c r="B32" s="81">
        <v>2021126688</v>
      </c>
      <c r="C32" s="53" t="s">
        <v>1651</v>
      </c>
      <c r="D32" s="82" t="s">
        <v>1586</v>
      </c>
      <c r="E32" s="55">
        <v>34838</v>
      </c>
      <c r="F32" s="83" t="s">
        <v>2282</v>
      </c>
      <c r="G32" s="57">
        <v>80</v>
      </c>
      <c r="H32" s="57">
        <v>77</v>
      </c>
      <c r="I32" s="57">
        <f t="shared" si="1"/>
        <v>78.5</v>
      </c>
      <c r="J32" s="51" t="str">
        <f t="shared" si="0"/>
        <v>KHÁ</v>
      </c>
      <c r="K32" s="347"/>
    </row>
    <row r="33" spans="1:11" ht="25.5" customHeight="1">
      <c r="A33" s="51">
        <v>23</v>
      </c>
      <c r="B33" s="81">
        <v>2020166298</v>
      </c>
      <c r="C33" s="53" t="s">
        <v>2191</v>
      </c>
      <c r="D33" s="82" t="s">
        <v>1527</v>
      </c>
      <c r="E33" s="55">
        <v>35386</v>
      </c>
      <c r="F33" s="83" t="s">
        <v>2282</v>
      </c>
      <c r="G33" s="57">
        <v>80</v>
      </c>
      <c r="H33" s="57">
        <v>85</v>
      </c>
      <c r="I33" s="57">
        <f t="shared" si="1"/>
        <v>82.5</v>
      </c>
      <c r="J33" s="51" t="str">
        <f t="shared" si="0"/>
        <v>TỐT</v>
      </c>
      <c r="K33" s="347"/>
    </row>
    <row r="34" spans="1:11" ht="25.5" customHeight="1">
      <c r="A34" s="51">
        <v>24</v>
      </c>
      <c r="B34" s="81">
        <v>2021127456</v>
      </c>
      <c r="C34" s="53" t="s">
        <v>2192</v>
      </c>
      <c r="D34" s="82" t="s">
        <v>1828</v>
      </c>
      <c r="E34" s="55">
        <v>34712</v>
      </c>
      <c r="F34" s="83" t="s">
        <v>2282</v>
      </c>
      <c r="G34" s="57">
        <v>85</v>
      </c>
      <c r="H34" s="57">
        <v>80</v>
      </c>
      <c r="I34" s="57">
        <f t="shared" si="1"/>
        <v>82.5</v>
      </c>
      <c r="J34" s="51" t="str">
        <f t="shared" si="0"/>
        <v>TỐT</v>
      </c>
      <c r="K34" s="347"/>
    </row>
    <row r="35" spans="1:11" ht="25.5" customHeight="1">
      <c r="A35" s="51">
        <v>25</v>
      </c>
      <c r="B35" s="81">
        <v>2021126011</v>
      </c>
      <c r="C35" s="53" t="s">
        <v>2193</v>
      </c>
      <c r="D35" s="82" t="s">
        <v>1539</v>
      </c>
      <c r="E35" s="55">
        <v>34847</v>
      </c>
      <c r="F35" s="83" t="s">
        <v>2282</v>
      </c>
      <c r="G35" s="57">
        <v>85</v>
      </c>
      <c r="H35" s="57">
        <v>80</v>
      </c>
      <c r="I35" s="57">
        <f t="shared" si="1"/>
        <v>82.5</v>
      </c>
      <c r="J35" s="51" t="str">
        <f t="shared" si="0"/>
        <v>TỐT</v>
      </c>
      <c r="K35" s="347"/>
    </row>
    <row r="36" spans="1:11" ht="25.5" customHeight="1">
      <c r="A36" s="51">
        <v>26</v>
      </c>
      <c r="B36" s="81">
        <v>2021125915</v>
      </c>
      <c r="C36" s="53" t="s">
        <v>2144</v>
      </c>
      <c r="D36" s="82" t="s">
        <v>1580</v>
      </c>
      <c r="E36" s="55">
        <v>35035</v>
      </c>
      <c r="F36" s="83" t="s">
        <v>2282</v>
      </c>
      <c r="G36" s="57">
        <v>85</v>
      </c>
      <c r="H36" s="57">
        <v>85</v>
      </c>
      <c r="I36" s="57">
        <f t="shared" si="1"/>
        <v>85</v>
      </c>
      <c r="J36" s="51" t="str">
        <f t="shared" si="0"/>
        <v>TỐT</v>
      </c>
      <c r="K36" s="347"/>
    </row>
    <row r="37" spans="1:11" ht="25.5" customHeight="1">
      <c r="A37" s="51">
        <v>27</v>
      </c>
      <c r="B37" s="81">
        <v>2021126378</v>
      </c>
      <c r="C37" s="53" t="s">
        <v>2195</v>
      </c>
      <c r="D37" s="82" t="s">
        <v>1617</v>
      </c>
      <c r="E37" s="55">
        <v>35002</v>
      </c>
      <c r="F37" s="83" t="s">
        <v>2282</v>
      </c>
      <c r="G37" s="57">
        <v>85</v>
      </c>
      <c r="H37" s="57">
        <v>85</v>
      </c>
      <c r="I37" s="57">
        <f t="shared" si="1"/>
        <v>85</v>
      </c>
      <c r="J37" s="51" t="str">
        <f t="shared" si="0"/>
        <v>TỐT</v>
      </c>
      <c r="K37" s="347"/>
    </row>
    <row r="38" spans="1:12" ht="25.5" customHeight="1">
      <c r="A38" s="51">
        <v>28</v>
      </c>
      <c r="B38" s="81">
        <v>2021114724</v>
      </c>
      <c r="C38" s="53" t="s">
        <v>2196</v>
      </c>
      <c r="D38" s="82" t="s">
        <v>1724</v>
      </c>
      <c r="E38" s="55">
        <v>35376</v>
      </c>
      <c r="F38" s="83" t="s">
        <v>2282</v>
      </c>
      <c r="G38" s="57">
        <v>85</v>
      </c>
      <c r="H38" s="57">
        <v>0</v>
      </c>
      <c r="I38" s="57">
        <f t="shared" si="1"/>
        <v>42.5</v>
      </c>
      <c r="J38" s="51" t="str">
        <f t="shared" si="0"/>
        <v>YẾU</v>
      </c>
      <c r="K38" s="347" t="s">
        <v>497</v>
      </c>
      <c r="L38" s="1" t="s">
        <v>2503</v>
      </c>
    </row>
    <row r="39" spans="1:11" ht="25.5" customHeight="1">
      <c r="A39" s="51">
        <v>29</v>
      </c>
      <c r="B39" s="81">
        <v>2021126906</v>
      </c>
      <c r="C39" s="53" t="s">
        <v>1634</v>
      </c>
      <c r="D39" s="82" t="s">
        <v>1724</v>
      </c>
      <c r="E39" s="55">
        <v>35252</v>
      </c>
      <c r="F39" s="83" t="s">
        <v>2282</v>
      </c>
      <c r="G39" s="57">
        <v>85</v>
      </c>
      <c r="H39" s="57">
        <v>85</v>
      </c>
      <c r="I39" s="57">
        <f t="shared" si="1"/>
        <v>85</v>
      </c>
      <c r="J39" s="51" t="str">
        <f t="shared" si="0"/>
        <v>TỐT</v>
      </c>
      <c r="K39" s="347"/>
    </row>
    <row r="40" spans="1:11" ht="25.5" customHeight="1">
      <c r="A40" s="51">
        <v>30</v>
      </c>
      <c r="B40" s="81">
        <v>2021123556</v>
      </c>
      <c r="C40" s="53" t="s">
        <v>2197</v>
      </c>
      <c r="D40" s="82" t="s">
        <v>1640</v>
      </c>
      <c r="E40" s="55">
        <v>34831</v>
      </c>
      <c r="F40" s="83" t="s">
        <v>2282</v>
      </c>
      <c r="G40" s="57">
        <v>85</v>
      </c>
      <c r="H40" s="57">
        <v>85</v>
      </c>
      <c r="I40" s="57">
        <f t="shared" si="1"/>
        <v>85</v>
      </c>
      <c r="J40" s="51" t="str">
        <f t="shared" si="0"/>
        <v>TỐT</v>
      </c>
      <c r="K40" s="347"/>
    </row>
    <row r="41" spans="1:11" ht="25.5" customHeight="1">
      <c r="A41" s="51">
        <v>31</v>
      </c>
      <c r="B41" s="81">
        <v>2021126143</v>
      </c>
      <c r="C41" s="53" t="s">
        <v>2198</v>
      </c>
      <c r="D41" s="82" t="s">
        <v>1531</v>
      </c>
      <c r="E41" s="55">
        <v>35389</v>
      </c>
      <c r="F41" s="83" t="s">
        <v>2282</v>
      </c>
      <c r="G41" s="57">
        <v>85</v>
      </c>
      <c r="H41" s="57">
        <v>85</v>
      </c>
      <c r="I41" s="57">
        <f t="shared" si="1"/>
        <v>85</v>
      </c>
      <c r="J41" s="51" t="str">
        <f t="shared" si="0"/>
        <v>TỐT</v>
      </c>
      <c r="K41" s="347"/>
    </row>
    <row r="42" spans="1:11" ht="25.5" customHeight="1">
      <c r="A42" s="51">
        <v>32</v>
      </c>
      <c r="B42" s="81">
        <v>2020713970</v>
      </c>
      <c r="C42" s="53" t="s">
        <v>2199</v>
      </c>
      <c r="D42" s="82" t="s">
        <v>1584</v>
      </c>
      <c r="E42" s="55">
        <v>35346</v>
      </c>
      <c r="F42" s="83" t="s">
        <v>2282</v>
      </c>
      <c r="G42" s="57">
        <v>85</v>
      </c>
      <c r="H42" s="57">
        <v>78</v>
      </c>
      <c r="I42" s="57">
        <f t="shared" si="1"/>
        <v>81.5</v>
      </c>
      <c r="J42" s="51" t="str">
        <f t="shared" si="0"/>
        <v>TỐT</v>
      </c>
      <c r="K42" s="347"/>
    </row>
    <row r="43" spans="1:11" ht="25.5" customHeight="1">
      <c r="A43" s="51">
        <v>33</v>
      </c>
      <c r="B43" s="81">
        <v>2021127739</v>
      </c>
      <c r="C43" s="53" t="s">
        <v>2200</v>
      </c>
      <c r="D43" s="82" t="s">
        <v>1535</v>
      </c>
      <c r="E43" s="55">
        <v>35309</v>
      </c>
      <c r="F43" s="83" t="s">
        <v>2282</v>
      </c>
      <c r="G43" s="57">
        <v>85</v>
      </c>
      <c r="H43" s="57">
        <v>85</v>
      </c>
      <c r="I43" s="57">
        <f t="shared" si="1"/>
        <v>85</v>
      </c>
      <c r="J43" s="51" t="str">
        <f t="shared" si="0"/>
        <v>TỐT</v>
      </c>
      <c r="K43" s="347"/>
    </row>
    <row r="44" spans="1:11" ht="25.5" customHeight="1">
      <c r="A44" s="51">
        <v>34</v>
      </c>
      <c r="B44" s="81">
        <v>2021124525</v>
      </c>
      <c r="C44" s="53" t="s">
        <v>1710</v>
      </c>
      <c r="D44" s="82" t="s">
        <v>1525</v>
      </c>
      <c r="E44" s="55">
        <v>35194</v>
      </c>
      <c r="F44" s="83" t="s">
        <v>2282</v>
      </c>
      <c r="G44" s="57">
        <v>85</v>
      </c>
      <c r="H44" s="57">
        <v>88</v>
      </c>
      <c r="I44" s="57">
        <f t="shared" si="1"/>
        <v>86.5</v>
      </c>
      <c r="J44" s="51" t="str">
        <f t="shared" si="0"/>
        <v>TỐT</v>
      </c>
      <c r="K44" s="347"/>
    </row>
    <row r="45" spans="1:11" ht="25.5" customHeight="1">
      <c r="A45" s="51">
        <v>35</v>
      </c>
      <c r="B45" s="81">
        <v>2020113167</v>
      </c>
      <c r="C45" s="53" t="s">
        <v>2201</v>
      </c>
      <c r="D45" s="82" t="s">
        <v>2202</v>
      </c>
      <c r="E45" s="55">
        <v>35290</v>
      </c>
      <c r="F45" s="83" t="s">
        <v>2282</v>
      </c>
      <c r="G45" s="57">
        <v>85</v>
      </c>
      <c r="H45" s="57">
        <v>83</v>
      </c>
      <c r="I45" s="57">
        <f t="shared" si="1"/>
        <v>84</v>
      </c>
      <c r="J45" s="51" t="str">
        <f t="shared" si="0"/>
        <v>TỐT</v>
      </c>
      <c r="K45" s="347"/>
    </row>
    <row r="46" spans="1:11" ht="25.5" customHeight="1">
      <c r="A46" s="51">
        <v>36</v>
      </c>
      <c r="B46" s="81">
        <v>2021127578</v>
      </c>
      <c r="C46" s="53" t="s">
        <v>785</v>
      </c>
      <c r="D46" s="82" t="s">
        <v>1551</v>
      </c>
      <c r="E46" s="55">
        <v>34809</v>
      </c>
      <c r="F46" s="83" t="s">
        <v>2282</v>
      </c>
      <c r="G46" s="57">
        <v>85</v>
      </c>
      <c r="H46" s="57">
        <v>80</v>
      </c>
      <c r="I46" s="57">
        <f t="shared" si="1"/>
        <v>82.5</v>
      </c>
      <c r="J46" s="51" t="str">
        <f t="shared" si="0"/>
        <v>TỐT</v>
      </c>
      <c r="K46" s="347"/>
    </row>
    <row r="47" spans="1:11" ht="25.5" customHeight="1">
      <c r="A47" s="51">
        <v>37</v>
      </c>
      <c r="B47" s="81">
        <v>2021123872</v>
      </c>
      <c r="C47" s="53" t="s">
        <v>1808</v>
      </c>
      <c r="D47" s="82" t="s">
        <v>1559</v>
      </c>
      <c r="E47" s="55">
        <v>35269</v>
      </c>
      <c r="F47" s="83" t="s">
        <v>2282</v>
      </c>
      <c r="G47" s="57">
        <v>85</v>
      </c>
      <c r="H47" s="57">
        <v>77</v>
      </c>
      <c r="I47" s="57">
        <f t="shared" si="1"/>
        <v>81</v>
      </c>
      <c r="J47" s="51" t="str">
        <f t="shared" si="0"/>
        <v>TỐT</v>
      </c>
      <c r="K47" s="347"/>
    </row>
    <row r="48" spans="1:12" ht="25.5" customHeight="1">
      <c r="A48" s="51">
        <v>38</v>
      </c>
      <c r="B48" s="81">
        <v>1920123267</v>
      </c>
      <c r="C48" s="53" t="s">
        <v>986</v>
      </c>
      <c r="D48" s="82" t="s">
        <v>1539</v>
      </c>
      <c r="E48" s="55">
        <v>34899</v>
      </c>
      <c r="F48" s="83" t="s">
        <v>2282</v>
      </c>
      <c r="G48" s="57">
        <v>80</v>
      </c>
      <c r="H48" s="57">
        <v>67</v>
      </c>
      <c r="I48" s="57">
        <f t="shared" si="1"/>
        <v>73.5</v>
      </c>
      <c r="J48" s="51" t="str">
        <f t="shared" si="0"/>
        <v>KHÁ</v>
      </c>
      <c r="K48" s="347"/>
      <c r="L48" s="261" t="s">
        <v>2504</v>
      </c>
    </row>
    <row r="49" spans="1:11" ht="25.5" customHeight="1">
      <c r="A49" s="51">
        <v>39</v>
      </c>
      <c r="B49" s="81">
        <v>2021114704</v>
      </c>
      <c r="C49" s="53" t="s">
        <v>1629</v>
      </c>
      <c r="D49" s="82" t="s">
        <v>1543</v>
      </c>
      <c r="E49" s="55">
        <v>35298</v>
      </c>
      <c r="F49" s="83" t="s">
        <v>2283</v>
      </c>
      <c r="G49" s="57">
        <v>88</v>
      </c>
      <c r="H49" s="57">
        <v>0</v>
      </c>
      <c r="I49" s="57">
        <f t="shared" si="1"/>
        <v>44</v>
      </c>
      <c r="J49" s="51" t="str">
        <f t="shared" si="0"/>
        <v>YẾU</v>
      </c>
      <c r="K49" s="347" t="s">
        <v>2499</v>
      </c>
    </row>
    <row r="50" spans="1:11" ht="25.5" customHeight="1">
      <c r="A50" s="51">
        <v>40</v>
      </c>
      <c r="B50" s="81">
        <v>2021127064</v>
      </c>
      <c r="C50" s="53" t="s">
        <v>2205</v>
      </c>
      <c r="D50" s="82" t="s">
        <v>1543</v>
      </c>
      <c r="E50" s="55">
        <v>34870</v>
      </c>
      <c r="F50" s="83" t="s">
        <v>2283</v>
      </c>
      <c r="G50" s="57">
        <v>88</v>
      </c>
      <c r="H50" s="57">
        <v>88</v>
      </c>
      <c r="I50" s="57">
        <f t="shared" si="1"/>
        <v>88</v>
      </c>
      <c r="J50" s="51" t="str">
        <f t="shared" si="0"/>
        <v>TỐT</v>
      </c>
      <c r="K50" s="347"/>
    </row>
    <row r="51" spans="1:11" ht="25.5" customHeight="1">
      <c r="A51" s="51">
        <v>41</v>
      </c>
      <c r="B51" s="81">
        <v>2021127328</v>
      </c>
      <c r="C51" s="53" t="s">
        <v>2206</v>
      </c>
      <c r="D51" s="82" t="s">
        <v>1529</v>
      </c>
      <c r="E51" s="55">
        <v>35313</v>
      </c>
      <c r="F51" s="83" t="s">
        <v>2283</v>
      </c>
      <c r="G51" s="57">
        <v>85</v>
      </c>
      <c r="H51" s="57">
        <v>80</v>
      </c>
      <c r="I51" s="57">
        <f t="shared" si="1"/>
        <v>82.5</v>
      </c>
      <c r="J51" s="51" t="str">
        <f t="shared" si="0"/>
        <v>TỐT</v>
      </c>
      <c r="K51" s="347"/>
    </row>
    <row r="52" spans="1:12" ht="25.5" customHeight="1">
      <c r="A52" s="51">
        <v>42</v>
      </c>
      <c r="B52" s="81">
        <v>2021123445</v>
      </c>
      <c r="C52" s="53" t="s">
        <v>1659</v>
      </c>
      <c r="D52" s="82" t="s">
        <v>1733</v>
      </c>
      <c r="E52" s="55">
        <v>34384</v>
      </c>
      <c r="F52" s="83" t="s">
        <v>2283</v>
      </c>
      <c r="G52" s="57">
        <v>85</v>
      </c>
      <c r="H52" s="57">
        <v>0</v>
      </c>
      <c r="I52" s="57">
        <f t="shared" si="1"/>
        <v>42.5</v>
      </c>
      <c r="J52" s="51" t="str">
        <f t="shared" si="0"/>
        <v>YẾU</v>
      </c>
      <c r="K52" s="347" t="s">
        <v>2476</v>
      </c>
      <c r="L52" s="1" t="s">
        <v>2506</v>
      </c>
    </row>
    <row r="53" spans="1:12" ht="25.5" customHeight="1">
      <c r="A53" s="51">
        <v>43</v>
      </c>
      <c r="B53" s="81">
        <v>2021125086</v>
      </c>
      <c r="C53" s="53" t="s">
        <v>781</v>
      </c>
      <c r="D53" s="82" t="s">
        <v>1789</v>
      </c>
      <c r="E53" s="55">
        <v>35277</v>
      </c>
      <c r="F53" s="83" t="s">
        <v>2283</v>
      </c>
      <c r="G53" s="57">
        <v>85</v>
      </c>
      <c r="H53" s="57">
        <v>0</v>
      </c>
      <c r="I53" s="57">
        <f t="shared" si="1"/>
        <v>42.5</v>
      </c>
      <c r="J53" s="51" t="str">
        <f t="shared" si="0"/>
        <v>YẾU</v>
      </c>
      <c r="K53" s="347" t="s">
        <v>2476</v>
      </c>
      <c r="L53" s="1" t="s">
        <v>2507</v>
      </c>
    </row>
    <row r="54" spans="1:11" ht="25.5" customHeight="1">
      <c r="A54" s="51">
        <v>44</v>
      </c>
      <c r="B54" s="81">
        <v>2021124572</v>
      </c>
      <c r="C54" s="53" t="s">
        <v>1752</v>
      </c>
      <c r="D54" s="82" t="s">
        <v>1531</v>
      </c>
      <c r="E54" s="55">
        <v>35219</v>
      </c>
      <c r="F54" s="83" t="s">
        <v>2283</v>
      </c>
      <c r="G54" s="57">
        <v>88</v>
      </c>
      <c r="H54" s="57">
        <v>98</v>
      </c>
      <c r="I54" s="57">
        <f t="shared" si="1"/>
        <v>93</v>
      </c>
      <c r="J54" s="51" t="str">
        <f t="shared" si="0"/>
        <v>X SẮC</v>
      </c>
      <c r="K54" s="347"/>
    </row>
    <row r="55" spans="1:11" ht="25.5" customHeight="1">
      <c r="A55" s="51">
        <v>45</v>
      </c>
      <c r="B55" s="81">
        <v>2021124352</v>
      </c>
      <c r="C55" s="53" t="s">
        <v>1725</v>
      </c>
      <c r="D55" s="82" t="s">
        <v>2207</v>
      </c>
      <c r="E55" s="55">
        <v>34952</v>
      </c>
      <c r="F55" s="83" t="s">
        <v>2283</v>
      </c>
      <c r="G55" s="57">
        <v>75</v>
      </c>
      <c r="H55" s="57">
        <v>82</v>
      </c>
      <c r="I55" s="57">
        <f t="shared" si="1"/>
        <v>78.5</v>
      </c>
      <c r="J55" s="51" t="str">
        <f t="shared" si="0"/>
        <v>KHÁ</v>
      </c>
      <c r="K55" s="347"/>
    </row>
    <row r="56" spans="1:11" ht="25.5" customHeight="1">
      <c r="A56" s="51">
        <v>46</v>
      </c>
      <c r="B56" s="81">
        <v>2021124325</v>
      </c>
      <c r="C56" s="53" t="s">
        <v>2208</v>
      </c>
      <c r="D56" s="82" t="s">
        <v>1550</v>
      </c>
      <c r="E56" s="55">
        <v>35138</v>
      </c>
      <c r="F56" s="83" t="s">
        <v>2283</v>
      </c>
      <c r="G56" s="57">
        <v>88</v>
      </c>
      <c r="H56" s="57">
        <v>88</v>
      </c>
      <c r="I56" s="57">
        <f t="shared" si="1"/>
        <v>88</v>
      </c>
      <c r="J56" s="51" t="str">
        <f t="shared" si="0"/>
        <v>TỐT</v>
      </c>
      <c r="K56" s="347"/>
    </row>
    <row r="57" spans="1:11" ht="25.5" customHeight="1">
      <c r="A57" s="51">
        <v>47</v>
      </c>
      <c r="B57" s="81">
        <v>2021124433</v>
      </c>
      <c r="C57" s="53" t="s">
        <v>2209</v>
      </c>
      <c r="D57" s="82" t="s">
        <v>1549</v>
      </c>
      <c r="E57" s="55">
        <v>35411</v>
      </c>
      <c r="F57" s="83" t="s">
        <v>2283</v>
      </c>
      <c r="G57" s="57">
        <v>85</v>
      </c>
      <c r="H57" s="57">
        <v>74</v>
      </c>
      <c r="I57" s="57">
        <f t="shared" si="1"/>
        <v>79.5</v>
      </c>
      <c r="J57" s="51" t="str">
        <f t="shared" si="0"/>
        <v>KHÁ</v>
      </c>
      <c r="K57" s="347"/>
    </row>
    <row r="58" spans="1:11" ht="25.5" customHeight="1">
      <c r="A58" s="51">
        <v>48</v>
      </c>
      <c r="B58" s="81">
        <v>2021125049</v>
      </c>
      <c r="C58" s="53" t="s">
        <v>2210</v>
      </c>
      <c r="D58" s="82" t="s">
        <v>1534</v>
      </c>
      <c r="E58" s="55">
        <v>35409</v>
      </c>
      <c r="F58" s="83" t="s">
        <v>2283</v>
      </c>
      <c r="G58" s="57">
        <v>84</v>
      </c>
      <c r="H58" s="57">
        <v>83</v>
      </c>
      <c r="I58" s="57">
        <f t="shared" si="1"/>
        <v>83.5</v>
      </c>
      <c r="J58" s="51" t="str">
        <f t="shared" si="0"/>
        <v>TỐT</v>
      </c>
      <c r="K58" s="347"/>
    </row>
    <row r="59" spans="1:12" ht="25.5" customHeight="1">
      <c r="A59" s="51">
        <v>49</v>
      </c>
      <c r="B59" s="81">
        <v>2021127119</v>
      </c>
      <c r="C59" s="53" t="s">
        <v>2211</v>
      </c>
      <c r="D59" s="82" t="s">
        <v>1534</v>
      </c>
      <c r="E59" s="55">
        <v>34992</v>
      </c>
      <c r="F59" s="83" t="s">
        <v>2283</v>
      </c>
      <c r="G59" s="57">
        <v>80</v>
      </c>
      <c r="H59" s="57">
        <v>0</v>
      </c>
      <c r="I59" s="57">
        <f t="shared" si="1"/>
        <v>40</v>
      </c>
      <c r="J59" s="51" t="str">
        <f t="shared" si="0"/>
        <v>YẾU</v>
      </c>
      <c r="K59" s="347" t="s">
        <v>2476</v>
      </c>
      <c r="L59" s="1" t="s">
        <v>2508</v>
      </c>
    </row>
    <row r="60" spans="1:11" ht="25.5" customHeight="1">
      <c r="A60" s="51">
        <v>50</v>
      </c>
      <c r="B60" s="81">
        <v>2021124832</v>
      </c>
      <c r="C60" s="53" t="s">
        <v>831</v>
      </c>
      <c r="D60" s="82" t="s">
        <v>1534</v>
      </c>
      <c r="E60" s="55">
        <v>34713</v>
      </c>
      <c r="F60" s="83" t="s">
        <v>2283</v>
      </c>
      <c r="G60" s="57">
        <v>85</v>
      </c>
      <c r="H60" s="57">
        <v>85</v>
      </c>
      <c r="I60" s="57">
        <f t="shared" si="1"/>
        <v>85</v>
      </c>
      <c r="J60" s="51" t="str">
        <f t="shared" si="0"/>
        <v>TỐT</v>
      </c>
      <c r="K60" s="347"/>
    </row>
    <row r="61" spans="1:11" ht="25.5" customHeight="1">
      <c r="A61" s="51">
        <v>51</v>
      </c>
      <c r="B61" s="81">
        <v>2021127102</v>
      </c>
      <c r="C61" s="53" t="s">
        <v>2212</v>
      </c>
      <c r="D61" s="82" t="s">
        <v>1524</v>
      </c>
      <c r="E61" s="55">
        <v>35381</v>
      </c>
      <c r="F61" s="83" t="s">
        <v>2283</v>
      </c>
      <c r="G61" s="57">
        <v>90</v>
      </c>
      <c r="H61" s="57">
        <v>80</v>
      </c>
      <c r="I61" s="57">
        <f t="shared" si="1"/>
        <v>85</v>
      </c>
      <c r="J61" s="51" t="str">
        <f t="shared" si="0"/>
        <v>TỐT</v>
      </c>
      <c r="K61" s="347"/>
    </row>
    <row r="62" spans="1:11" ht="25.5" customHeight="1">
      <c r="A62" s="51">
        <v>52</v>
      </c>
      <c r="B62" s="81">
        <v>2021124807</v>
      </c>
      <c r="C62" s="53" t="s">
        <v>2213</v>
      </c>
      <c r="D62" s="82" t="s">
        <v>1635</v>
      </c>
      <c r="E62" s="55">
        <v>35130</v>
      </c>
      <c r="F62" s="83" t="s">
        <v>2283</v>
      </c>
      <c r="G62" s="57">
        <v>85</v>
      </c>
      <c r="H62" s="57">
        <v>85</v>
      </c>
      <c r="I62" s="57">
        <f t="shared" si="1"/>
        <v>85</v>
      </c>
      <c r="J62" s="51" t="str">
        <f t="shared" si="0"/>
        <v>TỐT</v>
      </c>
      <c r="K62" s="347"/>
    </row>
    <row r="63" spans="1:12" ht="25.5" customHeight="1">
      <c r="A63" s="51">
        <v>53</v>
      </c>
      <c r="B63" s="81">
        <v>2020114713</v>
      </c>
      <c r="C63" s="53" t="s">
        <v>2214</v>
      </c>
      <c r="D63" s="82" t="s">
        <v>1552</v>
      </c>
      <c r="E63" s="55">
        <v>35117</v>
      </c>
      <c r="F63" s="83" t="s">
        <v>2283</v>
      </c>
      <c r="G63" s="57">
        <v>74</v>
      </c>
      <c r="H63" s="57">
        <v>0</v>
      </c>
      <c r="I63" s="57">
        <f t="shared" si="1"/>
        <v>37</v>
      </c>
      <c r="J63" s="51" t="str">
        <f t="shared" si="0"/>
        <v>YẾU</v>
      </c>
      <c r="K63" s="347" t="s">
        <v>2476</v>
      </c>
      <c r="L63" s="1" t="s">
        <v>2509</v>
      </c>
    </row>
    <row r="64" spans="1:11" ht="25.5" customHeight="1">
      <c r="A64" s="51">
        <v>54</v>
      </c>
      <c r="B64" s="81">
        <v>2021123742</v>
      </c>
      <c r="C64" s="53" t="s">
        <v>2215</v>
      </c>
      <c r="D64" s="82" t="s">
        <v>1609</v>
      </c>
      <c r="E64" s="55">
        <v>35094</v>
      </c>
      <c r="F64" s="83" t="s">
        <v>2283</v>
      </c>
      <c r="G64" s="57">
        <v>80</v>
      </c>
      <c r="H64" s="57">
        <v>79</v>
      </c>
      <c r="I64" s="57">
        <f t="shared" si="1"/>
        <v>79.5</v>
      </c>
      <c r="J64" s="51" t="str">
        <f t="shared" si="0"/>
        <v>KHÁ</v>
      </c>
      <c r="K64" s="347"/>
    </row>
    <row r="65" spans="1:11" ht="25.5" customHeight="1">
      <c r="A65" s="51">
        <v>55</v>
      </c>
      <c r="B65" s="81">
        <v>2020127744</v>
      </c>
      <c r="C65" s="53" t="s">
        <v>2216</v>
      </c>
      <c r="D65" s="82" t="s">
        <v>1561</v>
      </c>
      <c r="E65" s="55">
        <v>35174</v>
      </c>
      <c r="F65" s="83" t="s">
        <v>2283</v>
      </c>
      <c r="G65" s="57">
        <v>87</v>
      </c>
      <c r="H65" s="57">
        <v>82</v>
      </c>
      <c r="I65" s="57">
        <f t="shared" si="1"/>
        <v>84.5</v>
      </c>
      <c r="J65" s="51" t="str">
        <f t="shared" si="0"/>
        <v>TỐT</v>
      </c>
      <c r="K65" s="347"/>
    </row>
    <row r="66" spans="1:11" ht="25.5" customHeight="1">
      <c r="A66" s="51">
        <v>56</v>
      </c>
      <c r="B66" s="81">
        <v>2021126655</v>
      </c>
      <c r="C66" s="53" t="s">
        <v>1764</v>
      </c>
      <c r="D66" s="82" t="s">
        <v>1706</v>
      </c>
      <c r="E66" s="55">
        <v>35366</v>
      </c>
      <c r="F66" s="83" t="s">
        <v>2283</v>
      </c>
      <c r="G66" s="57">
        <v>85</v>
      </c>
      <c r="H66" s="57">
        <v>0</v>
      </c>
      <c r="I66" s="57">
        <f t="shared" si="1"/>
        <v>42.5</v>
      </c>
      <c r="J66" s="51" t="str">
        <f t="shared" si="0"/>
        <v>YẾU</v>
      </c>
      <c r="K66" s="347" t="s">
        <v>2499</v>
      </c>
    </row>
    <row r="67" spans="1:11" ht="25.5" customHeight="1">
      <c r="A67" s="51">
        <v>57</v>
      </c>
      <c r="B67" s="81">
        <v>2021124413</v>
      </c>
      <c r="C67" s="53" t="s">
        <v>2217</v>
      </c>
      <c r="D67" s="82" t="s">
        <v>1706</v>
      </c>
      <c r="E67" s="55">
        <v>35300</v>
      </c>
      <c r="F67" s="83" t="s">
        <v>2283</v>
      </c>
      <c r="G67" s="57">
        <v>85</v>
      </c>
      <c r="H67" s="57">
        <v>85</v>
      </c>
      <c r="I67" s="57">
        <f t="shared" si="1"/>
        <v>85</v>
      </c>
      <c r="J67" s="51" t="str">
        <f t="shared" si="0"/>
        <v>TỐT</v>
      </c>
      <c r="K67" s="347"/>
    </row>
    <row r="68" spans="1:11" ht="25.5" customHeight="1">
      <c r="A68" s="51">
        <v>58</v>
      </c>
      <c r="B68" s="81">
        <v>2021125013</v>
      </c>
      <c r="C68" s="53" t="s">
        <v>2012</v>
      </c>
      <c r="D68" s="82" t="s">
        <v>1555</v>
      </c>
      <c r="E68" s="55">
        <v>35398</v>
      </c>
      <c r="F68" s="83" t="s">
        <v>2283</v>
      </c>
      <c r="G68" s="57">
        <v>75</v>
      </c>
      <c r="H68" s="57">
        <v>0</v>
      </c>
      <c r="I68" s="57">
        <f t="shared" si="1"/>
        <v>37.5</v>
      </c>
      <c r="J68" s="51" t="str">
        <f t="shared" si="0"/>
        <v>YẾU</v>
      </c>
      <c r="K68" s="347" t="s">
        <v>2499</v>
      </c>
    </row>
    <row r="69" spans="1:11" ht="25.5" customHeight="1">
      <c r="A69" s="51">
        <v>59</v>
      </c>
      <c r="B69" s="81">
        <v>2020127769</v>
      </c>
      <c r="C69" s="53" t="s">
        <v>1684</v>
      </c>
      <c r="D69" s="82" t="s">
        <v>1615</v>
      </c>
      <c r="E69" s="55">
        <v>34701</v>
      </c>
      <c r="F69" s="83" t="s">
        <v>2283</v>
      </c>
      <c r="G69" s="57">
        <v>88</v>
      </c>
      <c r="H69" s="57">
        <v>84</v>
      </c>
      <c r="I69" s="57">
        <f t="shared" si="1"/>
        <v>86</v>
      </c>
      <c r="J69" s="51" t="str">
        <f t="shared" si="0"/>
        <v>TỐT</v>
      </c>
      <c r="K69" s="347"/>
    </row>
    <row r="70" spans="1:11" ht="25.5" customHeight="1">
      <c r="A70" s="51">
        <v>60</v>
      </c>
      <c r="B70" s="81">
        <v>2021124432</v>
      </c>
      <c r="C70" s="53" t="s">
        <v>1791</v>
      </c>
      <c r="D70" s="82" t="s">
        <v>1615</v>
      </c>
      <c r="E70" s="55">
        <v>35105</v>
      </c>
      <c r="F70" s="83" t="s">
        <v>2283</v>
      </c>
      <c r="G70" s="57">
        <v>85</v>
      </c>
      <c r="H70" s="57">
        <v>85</v>
      </c>
      <c r="I70" s="57">
        <f t="shared" si="1"/>
        <v>85</v>
      </c>
      <c r="J70" s="51" t="str">
        <f t="shared" si="0"/>
        <v>TỐT</v>
      </c>
      <c r="K70" s="347"/>
    </row>
    <row r="71" spans="1:12" ht="25.5" customHeight="1">
      <c r="A71" s="51">
        <v>61</v>
      </c>
      <c r="B71" s="81">
        <v>2021126679</v>
      </c>
      <c r="C71" s="53" t="s">
        <v>1659</v>
      </c>
      <c r="D71" s="82" t="s">
        <v>1533</v>
      </c>
      <c r="E71" s="55">
        <v>35164</v>
      </c>
      <c r="F71" s="83" t="s">
        <v>2283</v>
      </c>
      <c r="G71" s="57">
        <v>77</v>
      </c>
      <c r="H71" s="57">
        <v>0</v>
      </c>
      <c r="I71" s="57">
        <f t="shared" si="1"/>
        <v>38.5</v>
      </c>
      <c r="J71" s="51" t="str">
        <f t="shared" si="0"/>
        <v>YẾU</v>
      </c>
      <c r="K71" s="347" t="s">
        <v>2476</v>
      </c>
      <c r="L71" s="1" t="s">
        <v>2509</v>
      </c>
    </row>
    <row r="72" spans="1:11" ht="25.5" customHeight="1">
      <c r="A72" s="51">
        <v>62</v>
      </c>
      <c r="B72" s="81">
        <v>2021123671</v>
      </c>
      <c r="C72" s="53" t="s">
        <v>966</v>
      </c>
      <c r="D72" s="82" t="s">
        <v>1877</v>
      </c>
      <c r="E72" s="55">
        <v>35188</v>
      </c>
      <c r="F72" s="83" t="s">
        <v>2283</v>
      </c>
      <c r="G72" s="57">
        <v>85</v>
      </c>
      <c r="H72" s="57">
        <v>78</v>
      </c>
      <c r="I72" s="57">
        <f t="shared" si="1"/>
        <v>81.5</v>
      </c>
      <c r="J72" s="51" t="str">
        <f t="shared" si="0"/>
        <v>TỐT</v>
      </c>
      <c r="K72" s="347"/>
    </row>
    <row r="73" spans="1:11" ht="25.5" customHeight="1">
      <c r="A73" s="51">
        <v>63</v>
      </c>
      <c r="B73" s="81">
        <v>2021123594</v>
      </c>
      <c r="C73" s="53" t="s">
        <v>2218</v>
      </c>
      <c r="D73" s="82" t="s">
        <v>888</v>
      </c>
      <c r="E73" s="55">
        <v>35313</v>
      </c>
      <c r="F73" s="83" t="s">
        <v>2283</v>
      </c>
      <c r="G73" s="57">
        <v>75</v>
      </c>
      <c r="H73" s="57">
        <v>65</v>
      </c>
      <c r="I73" s="57">
        <f t="shared" si="1"/>
        <v>70</v>
      </c>
      <c r="J73" s="51" t="str">
        <f t="shared" si="0"/>
        <v>KHÁ</v>
      </c>
      <c r="K73" s="347"/>
    </row>
    <row r="74" spans="1:11" ht="25.5" customHeight="1">
      <c r="A74" s="51">
        <v>64</v>
      </c>
      <c r="B74" s="81">
        <v>2021123864</v>
      </c>
      <c r="C74" s="53" t="s">
        <v>2219</v>
      </c>
      <c r="D74" s="82" t="s">
        <v>1756</v>
      </c>
      <c r="E74" s="55">
        <v>35232</v>
      </c>
      <c r="F74" s="83" t="s">
        <v>2283</v>
      </c>
      <c r="G74" s="57">
        <v>82</v>
      </c>
      <c r="H74" s="57">
        <v>0</v>
      </c>
      <c r="I74" s="57">
        <f t="shared" si="1"/>
        <v>41</v>
      </c>
      <c r="J74" s="51" t="str">
        <f t="shared" si="0"/>
        <v>YẾU</v>
      </c>
      <c r="K74" s="347" t="s">
        <v>2499</v>
      </c>
    </row>
    <row r="75" spans="1:11" ht="25.5" customHeight="1">
      <c r="A75" s="51">
        <v>65</v>
      </c>
      <c r="B75" s="81">
        <v>2021128347</v>
      </c>
      <c r="C75" s="53" t="s">
        <v>999</v>
      </c>
      <c r="D75" s="82" t="s">
        <v>1539</v>
      </c>
      <c r="E75" s="55">
        <v>35383</v>
      </c>
      <c r="F75" s="83" t="s">
        <v>2283</v>
      </c>
      <c r="G75" s="57">
        <v>85</v>
      </c>
      <c r="H75" s="57">
        <v>82</v>
      </c>
      <c r="I75" s="57">
        <f t="shared" si="1"/>
        <v>83.5</v>
      </c>
      <c r="J75" s="51" t="str">
        <f aca="true" t="shared" si="2" ref="J75:J136">IF(I75&gt;=90,"X SẮC",IF(I75&gt;=80,"TỐT",IF(I75&gt;=70,"KHÁ",IF(I75&gt;=60,"TB KHÁ",IF(I75&gt;=50,"T. BÌNH",IF(I75&gt;=30,"YẾU","KÉM"))))))</f>
        <v>TỐT</v>
      </c>
      <c r="K75" s="347"/>
    </row>
    <row r="76" spans="1:11" ht="25.5" customHeight="1">
      <c r="A76" s="51">
        <v>66</v>
      </c>
      <c r="B76" s="81">
        <v>2021123909</v>
      </c>
      <c r="C76" s="53" t="s">
        <v>2220</v>
      </c>
      <c r="D76" s="82" t="s">
        <v>1669</v>
      </c>
      <c r="E76" s="55">
        <v>35309</v>
      </c>
      <c r="F76" s="83" t="s">
        <v>2283</v>
      </c>
      <c r="G76" s="57">
        <v>85</v>
      </c>
      <c r="H76" s="57">
        <v>82</v>
      </c>
      <c r="I76" s="57">
        <f aca="true" t="shared" si="3" ref="I76:I137">(G76+H76)/2</f>
        <v>83.5</v>
      </c>
      <c r="J76" s="51" t="str">
        <f t="shared" si="2"/>
        <v>TỐT</v>
      </c>
      <c r="K76" s="347"/>
    </row>
    <row r="77" spans="1:11" ht="25.5" customHeight="1">
      <c r="A77" s="51">
        <v>67</v>
      </c>
      <c r="B77" s="81">
        <v>2021124243</v>
      </c>
      <c r="C77" s="53" t="s">
        <v>4</v>
      </c>
      <c r="D77" s="82" t="s">
        <v>2221</v>
      </c>
      <c r="E77" s="55">
        <v>35035</v>
      </c>
      <c r="F77" s="83" t="s">
        <v>2283</v>
      </c>
      <c r="G77" s="57">
        <v>85</v>
      </c>
      <c r="H77" s="57">
        <v>88</v>
      </c>
      <c r="I77" s="57">
        <f t="shared" si="3"/>
        <v>86.5</v>
      </c>
      <c r="J77" s="51" t="str">
        <f t="shared" si="2"/>
        <v>TỐT</v>
      </c>
      <c r="K77" s="347"/>
    </row>
    <row r="78" spans="1:11" ht="25.5" customHeight="1">
      <c r="A78" s="51">
        <v>68</v>
      </c>
      <c r="B78" s="81">
        <v>2021145087</v>
      </c>
      <c r="C78" s="53" t="s">
        <v>836</v>
      </c>
      <c r="D78" s="82" t="s">
        <v>1623</v>
      </c>
      <c r="E78" s="55">
        <v>35043</v>
      </c>
      <c r="F78" s="83" t="s">
        <v>2283</v>
      </c>
      <c r="G78" s="57">
        <v>85</v>
      </c>
      <c r="H78" s="57">
        <v>85</v>
      </c>
      <c r="I78" s="57">
        <f t="shared" si="3"/>
        <v>85</v>
      </c>
      <c r="J78" s="51" t="str">
        <f t="shared" si="2"/>
        <v>TỐT</v>
      </c>
      <c r="K78" s="347"/>
    </row>
    <row r="79" spans="1:11" ht="25.5" customHeight="1">
      <c r="A79" s="51">
        <v>69</v>
      </c>
      <c r="B79" s="81">
        <v>2021123461</v>
      </c>
      <c r="C79" s="53" t="s">
        <v>2222</v>
      </c>
      <c r="D79" s="82" t="s">
        <v>1637</v>
      </c>
      <c r="E79" s="55">
        <v>35154</v>
      </c>
      <c r="F79" s="83" t="s">
        <v>2283</v>
      </c>
      <c r="G79" s="57">
        <v>85</v>
      </c>
      <c r="H79" s="57">
        <v>85</v>
      </c>
      <c r="I79" s="57">
        <f t="shared" si="3"/>
        <v>85</v>
      </c>
      <c r="J79" s="51" t="str">
        <f t="shared" si="2"/>
        <v>TỐT</v>
      </c>
      <c r="K79" s="347"/>
    </row>
    <row r="80" spans="1:11" ht="25.5" customHeight="1">
      <c r="A80" s="51">
        <v>70</v>
      </c>
      <c r="B80" s="81">
        <v>2021124349</v>
      </c>
      <c r="C80" s="53" t="s">
        <v>2223</v>
      </c>
      <c r="D80" s="82" t="s">
        <v>1552</v>
      </c>
      <c r="E80" s="55">
        <v>35232</v>
      </c>
      <c r="F80" s="83" t="s">
        <v>2283</v>
      </c>
      <c r="G80" s="57">
        <v>85</v>
      </c>
      <c r="H80" s="57">
        <v>80</v>
      </c>
      <c r="I80" s="57">
        <f t="shared" si="3"/>
        <v>82.5</v>
      </c>
      <c r="J80" s="51" t="str">
        <f t="shared" si="2"/>
        <v>TỐT</v>
      </c>
      <c r="K80" s="347"/>
    </row>
    <row r="81" spans="1:11" ht="25.5" customHeight="1">
      <c r="A81" s="51">
        <v>71</v>
      </c>
      <c r="B81" s="81">
        <v>2021125933</v>
      </c>
      <c r="C81" s="53" t="s">
        <v>993</v>
      </c>
      <c r="D81" s="82" t="s">
        <v>1637</v>
      </c>
      <c r="E81" s="55">
        <v>35296</v>
      </c>
      <c r="F81" s="83" t="s">
        <v>2283</v>
      </c>
      <c r="G81" s="57">
        <v>85</v>
      </c>
      <c r="H81" s="57">
        <v>82</v>
      </c>
      <c r="I81" s="57">
        <f t="shared" si="3"/>
        <v>83.5</v>
      </c>
      <c r="J81" s="51" t="str">
        <f t="shared" si="2"/>
        <v>TỐT</v>
      </c>
      <c r="K81" s="347"/>
    </row>
    <row r="82" spans="1:11" ht="25.5" customHeight="1">
      <c r="A82" s="51">
        <v>72</v>
      </c>
      <c r="B82" s="81">
        <v>2021125632</v>
      </c>
      <c r="C82" s="53" t="s">
        <v>2182</v>
      </c>
      <c r="D82" s="82" t="s">
        <v>1626</v>
      </c>
      <c r="E82" s="55">
        <v>35079</v>
      </c>
      <c r="F82" s="83" t="s">
        <v>2283</v>
      </c>
      <c r="G82" s="57">
        <v>88</v>
      </c>
      <c r="H82" s="57">
        <v>62</v>
      </c>
      <c r="I82" s="57">
        <f t="shared" si="3"/>
        <v>75</v>
      </c>
      <c r="J82" s="51" t="str">
        <f t="shared" si="2"/>
        <v>KHÁ</v>
      </c>
      <c r="K82" s="347"/>
    </row>
    <row r="83" spans="1:11" ht="25.5" customHeight="1">
      <c r="A83" s="51">
        <v>73</v>
      </c>
      <c r="B83" s="81">
        <v>2021513402</v>
      </c>
      <c r="C83" s="53" t="s">
        <v>2153</v>
      </c>
      <c r="D83" s="82" t="s">
        <v>1555</v>
      </c>
      <c r="E83" s="55" t="s">
        <v>2224</v>
      </c>
      <c r="F83" s="83" t="s">
        <v>2283</v>
      </c>
      <c r="G83" s="57">
        <v>85</v>
      </c>
      <c r="H83" s="57">
        <v>85</v>
      </c>
      <c r="I83" s="57">
        <f t="shared" si="3"/>
        <v>85</v>
      </c>
      <c r="J83" s="51" t="str">
        <f t="shared" si="2"/>
        <v>TỐT</v>
      </c>
      <c r="K83" s="347"/>
    </row>
    <row r="84" spans="1:12" ht="25.5" customHeight="1">
      <c r="A84" s="51">
        <v>74</v>
      </c>
      <c r="B84" s="81">
        <v>2021124605</v>
      </c>
      <c r="C84" s="53" t="s">
        <v>2225</v>
      </c>
      <c r="D84" s="82" t="s">
        <v>1625</v>
      </c>
      <c r="E84" s="55" t="s">
        <v>2226</v>
      </c>
      <c r="F84" s="83" t="s">
        <v>2283</v>
      </c>
      <c r="G84" s="57">
        <v>80</v>
      </c>
      <c r="H84" s="57">
        <v>0</v>
      </c>
      <c r="I84" s="57">
        <f t="shared" si="3"/>
        <v>40</v>
      </c>
      <c r="J84" s="51" t="str">
        <f t="shared" si="2"/>
        <v>YẾU</v>
      </c>
      <c r="K84" s="347" t="s">
        <v>2476</v>
      </c>
      <c r="L84" s="1" t="s">
        <v>2509</v>
      </c>
    </row>
    <row r="85" spans="1:12" ht="25.5" customHeight="1">
      <c r="A85" s="51">
        <v>75</v>
      </c>
      <c r="B85" s="81">
        <v>2021121911</v>
      </c>
      <c r="C85" s="53" t="s">
        <v>2227</v>
      </c>
      <c r="D85" s="82" t="s">
        <v>1543</v>
      </c>
      <c r="E85" s="55">
        <v>35378</v>
      </c>
      <c r="F85" s="83" t="s">
        <v>2283</v>
      </c>
      <c r="G85" s="57">
        <v>82</v>
      </c>
      <c r="H85" s="57">
        <v>0</v>
      </c>
      <c r="I85" s="57">
        <f t="shared" si="3"/>
        <v>41</v>
      </c>
      <c r="J85" s="51" t="str">
        <f t="shared" si="2"/>
        <v>YẾU</v>
      </c>
      <c r="K85" s="347" t="s">
        <v>2476</v>
      </c>
      <c r="L85" s="1" t="s">
        <v>2509</v>
      </c>
    </row>
    <row r="86" spans="1:11" ht="25.5" customHeight="1">
      <c r="A86" s="51">
        <v>76</v>
      </c>
      <c r="B86" s="81">
        <v>2021125062</v>
      </c>
      <c r="C86" s="53" t="s">
        <v>2228</v>
      </c>
      <c r="D86" s="82" t="s">
        <v>2229</v>
      </c>
      <c r="E86" s="55">
        <v>34868</v>
      </c>
      <c r="F86" s="83" t="s">
        <v>2284</v>
      </c>
      <c r="G86" s="57">
        <v>85</v>
      </c>
      <c r="H86" s="57">
        <v>85</v>
      </c>
      <c r="I86" s="57">
        <f t="shared" si="3"/>
        <v>85</v>
      </c>
      <c r="J86" s="51" t="str">
        <f t="shared" si="2"/>
        <v>TỐT</v>
      </c>
      <c r="K86" s="347"/>
    </row>
    <row r="87" spans="1:12" ht="25.5" customHeight="1">
      <c r="A87" s="51">
        <v>77</v>
      </c>
      <c r="B87" s="81">
        <v>2021124401</v>
      </c>
      <c r="C87" s="53" t="s">
        <v>1597</v>
      </c>
      <c r="D87" s="82" t="s">
        <v>1529</v>
      </c>
      <c r="E87" s="55">
        <v>34719</v>
      </c>
      <c r="F87" s="83" t="s">
        <v>2284</v>
      </c>
      <c r="G87" s="57">
        <v>76</v>
      </c>
      <c r="H87" s="57">
        <v>0</v>
      </c>
      <c r="I87" s="57">
        <f t="shared" si="3"/>
        <v>38</v>
      </c>
      <c r="J87" s="51" t="str">
        <f t="shared" si="2"/>
        <v>YẾU</v>
      </c>
      <c r="K87" s="347" t="s">
        <v>2476</v>
      </c>
      <c r="L87" s="1" t="s">
        <v>2543</v>
      </c>
    </row>
    <row r="88" spans="1:11" ht="25.5" customHeight="1">
      <c r="A88" s="51">
        <v>78</v>
      </c>
      <c r="B88" s="81">
        <v>2021123968</v>
      </c>
      <c r="C88" s="53" t="s">
        <v>2230</v>
      </c>
      <c r="D88" s="82" t="s">
        <v>1538</v>
      </c>
      <c r="E88" s="55">
        <v>35374</v>
      </c>
      <c r="F88" s="83" t="s">
        <v>2284</v>
      </c>
      <c r="G88" s="57">
        <v>84</v>
      </c>
      <c r="H88" s="57">
        <v>80</v>
      </c>
      <c r="I88" s="57">
        <f t="shared" si="3"/>
        <v>82</v>
      </c>
      <c r="J88" s="51" t="str">
        <f t="shared" si="2"/>
        <v>TỐT</v>
      </c>
      <c r="K88" s="347"/>
    </row>
    <row r="89" spans="1:11" ht="25.5" customHeight="1">
      <c r="A89" s="51">
        <v>79</v>
      </c>
      <c r="B89" s="81">
        <v>2021124813</v>
      </c>
      <c r="C89" s="53" t="s">
        <v>2231</v>
      </c>
      <c r="D89" s="82" t="s">
        <v>1628</v>
      </c>
      <c r="E89" s="55">
        <v>35091</v>
      </c>
      <c r="F89" s="83" t="s">
        <v>2284</v>
      </c>
      <c r="G89" s="57">
        <v>88</v>
      </c>
      <c r="H89" s="57">
        <v>85</v>
      </c>
      <c r="I89" s="57">
        <f t="shared" si="3"/>
        <v>86.5</v>
      </c>
      <c r="J89" s="51" t="str">
        <f t="shared" si="2"/>
        <v>TỐT</v>
      </c>
      <c r="K89" s="347"/>
    </row>
    <row r="90" spans="1:11" ht="25.5" customHeight="1">
      <c r="A90" s="51">
        <v>80</v>
      </c>
      <c r="B90" s="81">
        <v>2021125661</v>
      </c>
      <c r="C90" s="53" t="s">
        <v>2232</v>
      </c>
      <c r="D90" s="82" t="s">
        <v>1534</v>
      </c>
      <c r="E90" s="55">
        <v>34783</v>
      </c>
      <c r="F90" s="83" t="s">
        <v>2284</v>
      </c>
      <c r="G90" s="57">
        <v>87</v>
      </c>
      <c r="H90" s="57">
        <v>79</v>
      </c>
      <c r="I90" s="57">
        <f t="shared" si="3"/>
        <v>83</v>
      </c>
      <c r="J90" s="51" t="str">
        <f t="shared" si="2"/>
        <v>TỐT</v>
      </c>
      <c r="K90" s="347"/>
    </row>
    <row r="91" spans="1:12" ht="25.5" customHeight="1">
      <c r="A91" s="51">
        <v>81</v>
      </c>
      <c r="B91" s="81">
        <v>2021124408</v>
      </c>
      <c r="C91" s="53" t="s">
        <v>2233</v>
      </c>
      <c r="D91" s="82" t="s">
        <v>1611</v>
      </c>
      <c r="E91" s="55">
        <v>35071</v>
      </c>
      <c r="F91" s="83" t="s">
        <v>2284</v>
      </c>
      <c r="G91" s="57">
        <v>86</v>
      </c>
      <c r="H91" s="57">
        <v>0</v>
      </c>
      <c r="I91" s="57">
        <f t="shared" si="3"/>
        <v>43</v>
      </c>
      <c r="J91" s="51" t="str">
        <f t="shared" si="2"/>
        <v>YẾU</v>
      </c>
      <c r="K91" s="347" t="s">
        <v>2476</v>
      </c>
      <c r="L91" s="1" t="s">
        <v>2667</v>
      </c>
    </row>
    <row r="92" spans="1:11" ht="25.5" customHeight="1">
      <c r="A92" s="51">
        <v>82</v>
      </c>
      <c r="B92" s="81">
        <v>2021125890</v>
      </c>
      <c r="C92" s="53" t="s">
        <v>779</v>
      </c>
      <c r="D92" s="82" t="s">
        <v>1635</v>
      </c>
      <c r="E92" s="55">
        <v>35159</v>
      </c>
      <c r="F92" s="83" t="s">
        <v>2284</v>
      </c>
      <c r="G92" s="57">
        <v>85</v>
      </c>
      <c r="H92" s="57">
        <v>77</v>
      </c>
      <c r="I92" s="57">
        <f t="shared" si="3"/>
        <v>81</v>
      </c>
      <c r="J92" s="51" t="str">
        <f t="shared" si="2"/>
        <v>TỐT</v>
      </c>
      <c r="K92" s="347"/>
    </row>
    <row r="93" spans="1:11" ht="25.5" customHeight="1">
      <c r="A93" s="51">
        <v>83</v>
      </c>
      <c r="B93" s="81">
        <v>2021125664</v>
      </c>
      <c r="C93" s="53" t="s">
        <v>1608</v>
      </c>
      <c r="D93" s="82" t="s">
        <v>1635</v>
      </c>
      <c r="E93" s="55">
        <v>35169</v>
      </c>
      <c r="F93" s="83" t="s">
        <v>2284</v>
      </c>
      <c r="G93" s="57">
        <v>73</v>
      </c>
      <c r="H93" s="57">
        <v>77</v>
      </c>
      <c r="I93" s="57">
        <f t="shared" si="3"/>
        <v>75</v>
      </c>
      <c r="J93" s="51" t="str">
        <f t="shared" si="2"/>
        <v>KHÁ</v>
      </c>
      <c r="K93" s="347"/>
    </row>
    <row r="94" spans="1:11" ht="25.5" customHeight="1">
      <c r="A94" s="51">
        <v>84</v>
      </c>
      <c r="B94" s="81">
        <v>2021124947</v>
      </c>
      <c r="C94" s="53" t="s">
        <v>1618</v>
      </c>
      <c r="D94" s="82" t="s">
        <v>1868</v>
      </c>
      <c r="E94" s="55">
        <v>35341</v>
      </c>
      <c r="F94" s="83" t="s">
        <v>2284</v>
      </c>
      <c r="G94" s="57">
        <v>87</v>
      </c>
      <c r="H94" s="57">
        <v>82</v>
      </c>
      <c r="I94" s="57">
        <f t="shared" si="3"/>
        <v>84.5</v>
      </c>
      <c r="J94" s="51" t="str">
        <f t="shared" si="2"/>
        <v>TỐT</v>
      </c>
      <c r="K94" s="347"/>
    </row>
    <row r="95" spans="1:12" ht="25.5" customHeight="1">
      <c r="A95" s="51">
        <v>85</v>
      </c>
      <c r="B95" s="81">
        <v>2021123946</v>
      </c>
      <c r="C95" s="53" t="s">
        <v>2234</v>
      </c>
      <c r="D95" s="82" t="s">
        <v>1726</v>
      </c>
      <c r="E95" s="55">
        <v>35210</v>
      </c>
      <c r="F95" s="83" t="s">
        <v>2284</v>
      </c>
      <c r="G95" s="57">
        <v>0</v>
      </c>
      <c r="H95" s="57">
        <v>0</v>
      </c>
      <c r="I95" s="57">
        <f t="shared" si="3"/>
        <v>0</v>
      </c>
      <c r="J95" s="51" t="str">
        <f t="shared" si="2"/>
        <v>KÉM</v>
      </c>
      <c r="K95" s="347" t="s">
        <v>2499</v>
      </c>
      <c r="L95" s="1" t="s">
        <v>2405</v>
      </c>
    </row>
    <row r="96" spans="1:11" ht="25.5" customHeight="1">
      <c r="A96" s="51">
        <v>86</v>
      </c>
      <c r="B96" s="81">
        <v>2021128069</v>
      </c>
      <c r="C96" s="53" t="s">
        <v>1728</v>
      </c>
      <c r="D96" s="82" t="s">
        <v>1609</v>
      </c>
      <c r="E96" s="55">
        <v>35399</v>
      </c>
      <c r="F96" s="83" t="s">
        <v>2284</v>
      </c>
      <c r="G96" s="57">
        <v>84</v>
      </c>
      <c r="H96" s="57">
        <v>77</v>
      </c>
      <c r="I96" s="57">
        <f t="shared" si="3"/>
        <v>80.5</v>
      </c>
      <c r="J96" s="51" t="str">
        <f t="shared" si="2"/>
        <v>TỐT</v>
      </c>
      <c r="K96" s="347"/>
    </row>
    <row r="97" spans="1:11" ht="25.5" customHeight="1">
      <c r="A97" s="51">
        <v>87</v>
      </c>
      <c r="B97" s="81">
        <v>2021124945</v>
      </c>
      <c r="C97" s="53" t="s">
        <v>2235</v>
      </c>
      <c r="D97" s="82" t="s">
        <v>1609</v>
      </c>
      <c r="E97" s="55">
        <v>35283</v>
      </c>
      <c r="F97" s="83" t="s">
        <v>2284</v>
      </c>
      <c r="G97" s="57">
        <v>85</v>
      </c>
      <c r="H97" s="57">
        <v>85</v>
      </c>
      <c r="I97" s="57">
        <f t="shared" si="3"/>
        <v>85</v>
      </c>
      <c r="J97" s="51" t="str">
        <f t="shared" si="2"/>
        <v>TỐT</v>
      </c>
      <c r="K97" s="347"/>
    </row>
    <row r="98" spans="1:11" ht="25.5" customHeight="1">
      <c r="A98" s="51">
        <v>88</v>
      </c>
      <c r="B98" s="81">
        <v>2021128397</v>
      </c>
      <c r="C98" s="53" t="s">
        <v>2236</v>
      </c>
      <c r="D98" s="82" t="s">
        <v>1545</v>
      </c>
      <c r="E98" s="55">
        <v>35143</v>
      </c>
      <c r="F98" s="83" t="s">
        <v>2284</v>
      </c>
      <c r="G98" s="57">
        <v>90</v>
      </c>
      <c r="H98" s="57">
        <v>80</v>
      </c>
      <c r="I98" s="57">
        <f t="shared" si="3"/>
        <v>85</v>
      </c>
      <c r="J98" s="51" t="str">
        <f t="shared" si="2"/>
        <v>TỐT</v>
      </c>
      <c r="K98" s="347"/>
    </row>
    <row r="99" spans="1:11" ht="25.5" customHeight="1">
      <c r="A99" s="51">
        <v>89</v>
      </c>
      <c r="B99" s="81">
        <v>2021124606</v>
      </c>
      <c r="C99" s="53" t="s">
        <v>1666</v>
      </c>
      <c r="D99" s="82" t="s">
        <v>1613</v>
      </c>
      <c r="E99" s="55">
        <v>34982</v>
      </c>
      <c r="F99" s="83" t="s">
        <v>2284</v>
      </c>
      <c r="G99" s="57">
        <v>93</v>
      </c>
      <c r="H99" s="57">
        <v>90</v>
      </c>
      <c r="I99" s="57">
        <f t="shared" si="3"/>
        <v>91.5</v>
      </c>
      <c r="J99" s="51" t="str">
        <f t="shared" si="2"/>
        <v>X SẮC</v>
      </c>
      <c r="K99" s="347"/>
    </row>
    <row r="100" spans="1:11" ht="25.5" customHeight="1">
      <c r="A100" s="51">
        <v>90</v>
      </c>
      <c r="B100" s="81">
        <v>2021124603</v>
      </c>
      <c r="C100" s="53" t="s">
        <v>2237</v>
      </c>
      <c r="D100" s="82" t="s">
        <v>1922</v>
      </c>
      <c r="E100" s="55">
        <v>35414</v>
      </c>
      <c r="F100" s="83" t="s">
        <v>2284</v>
      </c>
      <c r="G100" s="57">
        <v>88</v>
      </c>
      <c r="H100" s="57">
        <v>80</v>
      </c>
      <c r="I100" s="57">
        <f t="shared" si="3"/>
        <v>84</v>
      </c>
      <c r="J100" s="51" t="str">
        <f t="shared" si="2"/>
        <v>TỐT</v>
      </c>
      <c r="K100" s="347"/>
    </row>
    <row r="101" spans="1:12" ht="25.5" customHeight="1">
      <c r="A101" s="51">
        <v>91</v>
      </c>
      <c r="B101" s="81">
        <v>2021123345</v>
      </c>
      <c r="C101" s="53" t="s">
        <v>2238</v>
      </c>
      <c r="D101" s="82" t="s">
        <v>1533</v>
      </c>
      <c r="E101" s="55">
        <v>35292</v>
      </c>
      <c r="F101" s="83" t="s">
        <v>2284</v>
      </c>
      <c r="G101" s="57">
        <v>0</v>
      </c>
      <c r="H101" s="57">
        <v>55</v>
      </c>
      <c r="I101" s="57">
        <f t="shared" si="3"/>
        <v>27.5</v>
      </c>
      <c r="J101" s="51" t="str">
        <f t="shared" si="2"/>
        <v>KÉM</v>
      </c>
      <c r="K101" s="347" t="s">
        <v>2365</v>
      </c>
      <c r="L101" s="1" t="s">
        <v>2405</v>
      </c>
    </row>
    <row r="102" spans="1:11" ht="25.5" customHeight="1">
      <c r="A102" s="51">
        <v>92</v>
      </c>
      <c r="B102" s="81">
        <v>2021123407</v>
      </c>
      <c r="C102" s="53" t="s">
        <v>1670</v>
      </c>
      <c r="D102" s="82" t="s">
        <v>976</v>
      </c>
      <c r="E102" s="55">
        <v>34989</v>
      </c>
      <c r="F102" s="83" t="s">
        <v>2284</v>
      </c>
      <c r="G102" s="57">
        <v>80</v>
      </c>
      <c r="H102" s="57">
        <v>72</v>
      </c>
      <c r="I102" s="57">
        <f t="shared" si="3"/>
        <v>76</v>
      </c>
      <c r="J102" s="51" t="str">
        <f t="shared" si="2"/>
        <v>KHÁ</v>
      </c>
      <c r="K102" s="347"/>
    </row>
    <row r="103" spans="1:11" ht="25.5" customHeight="1">
      <c r="A103" s="51">
        <v>93</v>
      </c>
      <c r="B103" s="81">
        <v>2021123507</v>
      </c>
      <c r="C103" s="53" t="s">
        <v>2239</v>
      </c>
      <c r="D103" s="82" t="s">
        <v>1877</v>
      </c>
      <c r="E103" s="55">
        <v>35305</v>
      </c>
      <c r="F103" s="83" t="s">
        <v>2284</v>
      </c>
      <c r="G103" s="57">
        <v>87</v>
      </c>
      <c r="H103" s="57">
        <v>85</v>
      </c>
      <c r="I103" s="57">
        <f t="shared" si="3"/>
        <v>86</v>
      </c>
      <c r="J103" s="51" t="str">
        <f t="shared" si="2"/>
        <v>TỐT</v>
      </c>
      <c r="K103" s="347"/>
    </row>
    <row r="104" spans="1:11" ht="25.5" customHeight="1">
      <c r="A104" s="51">
        <v>94</v>
      </c>
      <c r="B104" s="81">
        <v>2021127165</v>
      </c>
      <c r="C104" s="53" t="s">
        <v>2240</v>
      </c>
      <c r="D104" s="82" t="s">
        <v>888</v>
      </c>
      <c r="E104" s="55">
        <v>35230</v>
      </c>
      <c r="F104" s="83" t="s">
        <v>2284</v>
      </c>
      <c r="G104" s="57">
        <v>87</v>
      </c>
      <c r="H104" s="57">
        <v>77</v>
      </c>
      <c r="I104" s="57">
        <f t="shared" si="3"/>
        <v>82</v>
      </c>
      <c r="J104" s="51" t="str">
        <f t="shared" si="2"/>
        <v>TỐT</v>
      </c>
      <c r="K104" s="347"/>
    </row>
    <row r="105" spans="1:11" ht="25.5" customHeight="1">
      <c r="A105" s="51">
        <v>95</v>
      </c>
      <c r="B105" s="81">
        <v>2021126308</v>
      </c>
      <c r="C105" s="53" t="s">
        <v>802</v>
      </c>
      <c r="D105" s="82" t="s">
        <v>1251</v>
      </c>
      <c r="E105" s="55">
        <v>35179</v>
      </c>
      <c r="F105" s="83" t="s">
        <v>2284</v>
      </c>
      <c r="G105" s="57">
        <v>81.5</v>
      </c>
      <c r="H105" s="57">
        <v>80</v>
      </c>
      <c r="I105" s="57">
        <f t="shared" si="3"/>
        <v>80.75</v>
      </c>
      <c r="J105" s="51" t="str">
        <f t="shared" si="2"/>
        <v>TỐT</v>
      </c>
      <c r="K105" s="347"/>
    </row>
    <row r="106" spans="1:11" ht="25.5" customHeight="1">
      <c r="A106" s="51">
        <v>96</v>
      </c>
      <c r="B106" s="81">
        <v>2020115750</v>
      </c>
      <c r="C106" s="53" t="s">
        <v>1658</v>
      </c>
      <c r="D106" s="82" t="s">
        <v>1539</v>
      </c>
      <c r="E106" s="55">
        <v>35345</v>
      </c>
      <c r="F106" s="83" t="s">
        <v>2284</v>
      </c>
      <c r="G106" s="57">
        <v>90</v>
      </c>
      <c r="H106" s="57">
        <v>80</v>
      </c>
      <c r="I106" s="57">
        <f t="shared" si="3"/>
        <v>85</v>
      </c>
      <c r="J106" s="51" t="str">
        <f t="shared" si="2"/>
        <v>TỐT</v>
      </c>
      <c r="K106" s="347"/>
    </row>
    <row r="107" spans="1:11" ht="25.5" customHeight="1">
      <c r="A107" s="51">
        <v>97</v>
      </c>
      <c r="B107" s="81">
        <v>2020123888</v>
      </c>
      <c r="C107" s="53" t="s">
        <v>2241</v>
      </c>
      <c r="D107" s="82" t="s">
        <v>1593</v>
      </c>
      <c r="E107" s="55">
        <v>35317</v>
      </c>
      <c r="F107" s="83" t="s">
        <v>2284</v>
      </c>
      <c r="G107" s="57">
        <v>87</v>
      </c>
      <c r="H107" s="57">
        <v>80</v>
      </c>
      <c r="I107" s="57">
        <f t="shared" si="3"/>
        <v>83.5</v>
      </c>
      <c r="J107" s="51" t="str">
        <f t="shared" si="2"/>
        <v>TỐT</v>
      </c>
      <c r="K107" s="347"/>
    </row>
    <row r="108" spans="1:11" ht="25.5" customHeight="1">
      <c r="A108" s="51">
        <v>98</v>
      </c>
      <c r="B108" s="81">
        <v>2021217474</v>
      </c>
      <c r="C108" s="53" t="s">
        <v>958</v>
      </c>
      <c r="D108" s="82" t="s">
        <v>2194</v>
      </c>
      <c r="E108" s="55">
        <v>34775</v>
      </c>
      <c r="F108" s="83" t="s">
        <v>2284</v>
      </c>
      <c r="G108" s="57">
        <v>90</v>
      </c>
      <c r="H108" s="57">
        <v>85</v>
      </c>
      <c r="I108" s="57">
        <f t="shared" si="3"/>
        <v>87.5</v>
      </c>
      <c r="J108" s="51" t="str">
        <f t="shared" si="2"/>
        <v>TỐT</v>
      </c>
      <c r="K108" s="347"/>
    </row>
    <row r="109" spans="1:11" ht="25.5" customHeight="1">
      <c r="A109" s="51">
        <v>99</v>
      </c>
      <c r="B109" s="81">
        <v>2021125633</v>
      </c>
      <c r="C109" s="53" t="s">
        <v>2242</v>
      </c>
      <c r="D109" s="82" t="s">
        <v>1669</v>
      </c>
      <c r="E109" s="55">
        <v>35112</v>
      </c>
      <c r="F109" s="83" t="s">
        <v>2284</v>
      </c>
      <c r="G109" s="57">
        <v>87</v>
      </c>
      <c r="H109" s="57">
        <v>80</v>
      </c>
      <c r="I109" s="57">
        <f t="shared" si="3"/>
        <v>83.5</v>
      </c>
      <c r="J109" s="51" t="str">
        <f t="shared" si="2"/>
        <v>TỐT</v>
      </c>
      <c r="K109" s="347"/>
    </row>
    <row r="110" spans="1:11" ht="25.5" customHeight="1">
      <c r="A110" s="51">
        <v>100</v>
      </c>
      <c r="B110" s="81">
        <v>2021127743</v>
      </c>
      <c r="C110" s="53" t="s">
        <v>2243</v>
      </c>
      <c r="D110" s="82" t="s">
        <v>1540</v>
      </c>
      <c r="E110" s="55">
        <v>34846</v>
      </c>
      <c r="F110" s="83" t="s">
        <v>2284</v>
      </c>
      <c r="G110" s="57">
        <v>85</v>
      </c>
      <c r="H110" s="57">
        <v>77</v>
      </c>
      <c r="I110" s="57">
        <f t="shared" si="3"/>
        <v>81</v>
      </c>
      <c r="J110" s="51" t="str">
        <f t="shared" si="2"/>
        <v>TỐT</v>
      </c>
      <c r="K110" s="347"/>
    </row>
    <row r="111" spans="1:12" ht="25.5" customHeight="1">
      <c r="A111" s="51">
        <v>101</v>
      </c>
      <c r="B111" s="81">
        <v>2021124405</v>
      </c>
      <c r="C111" s="53" t="s">
        <v>1398</v>
      </c>
      <c r="D111" s="82" t="s">
        <v>1786</v>
      </c>
      <c r="E111" s="55">
        <v>35142</v>
      </c>
      <c r="F111" s="83" t="s">
        <v>2284</v>
      </c>
      <c r="G111" s="57">
        <v>0</v>
      </c>
      <c r="H111" s="57">
        <v>0</v>
      </c>
      <c r="I111" s="57">
        <f t="shared" si="3"/>
        <v>0</v>
      </c>
      <c r="J111" s="51" t="str">
        <f t="shared" si="2"/>
        <v>KÉM</v>
      </c>
      <c r="K111" s="347" t="s">
        <v>2499</v>
      </c>
      <c r="L111" s="1" t="s">
        <v>2432</v>
      </c>
    </row>
    <row r="112" spans="1:11" ht="25.5" customHeight="1">
      <c r="A112" s="51">
        <v>102</v>
      </c>
      <c r="B112" s="81">
        <v>2021127483</v>
      </c>
      <c r="C112" s="53" t="s">
        <v>2244</v>
      </c>
      <c r="D112" s="82" t="s">
        <v>1724</v>
      </c>
      <c r="E112" s="55">
        <v>35209</v>
      </c>
      <c r="F112" s="83" t="s">
        <v>2284</v>
      </c>
      <c r="G112" s="57">
        <v>82</v>
      </c>
      <c r="H112" s="57">
        <v>80</v>
      </c>
      <c r="I112" s="57">
        <f t="shared" si="3"/>
        <v>81</v>
      </c>
      <c r="J112" s="51" t="str">
        <f t="shared" si="2"/>
        <v>TỐT</v>
      </c>
      <c r="K112" s="347"/>
    </row>
    <row r="113" spans="1:11" ht="25.5" customHeight="1">
      <c r="A113" s="51">
        <v>103</v>
      </c>
      <c r="B113" s="81">
        <v>2021128308</v>
      </c>
      <c r="C113" s="53" t="s">
        <v>1636</v>
      </c>
      <c r="D113" s="82" t="s">
        <v>1623</v>
      </c>
      <c r="E113" s="55">
        <v>35179</v>
      </c>
      <c r="F113" s="83" t="s">
        <v>2284</v>
      </c>
      <c r="G113" s="57">
        <v>88</v>
      </c>
      <c r="H113" s="57">
        <v>85</v>
      </c>
      <c r="I113" s="57">
        <f t="shared" si="3"/>
        <v>86.5</v>
      </c>
      <c r="J113" s="51" t="str">
        <f t="shared" si="2"/>
        <v>TỐT</v>
      </c>
      <c r="K113" s="347"/>
    </row>
    <row r="114" spans="1:11" ht="25.5" customHeight="1">
      <c r="A114" s="51">
        <v>104</v>
      </c>
      <c r="B114" s="81">
        <v>2021116021</v>
      </c>
      <c r="C114" s="53" t="s">
        <v>802</v>
      </c>
      <c r="D114" s="82" t="s">
        <v>1559</v>
      </c>
      <c r="E114" s="55">
        <v>35109</v>
      </c>
      <c r="F114" s="83" t="s">
        <v>2284</v>
      </c>
      <c r="G114" s="57">
        <v>88</v>
      </c>
      <c r="H114" s="57">
        <v>0</v>
      </c>
      <c r="I114" s="57">
        <f t="shared" si="3"/>
        <v>44</v>
      </c>
      <c r="J114" s="51" t="str">
        <f t="shared" si="2"/>
        <v>YẾU</v>
      </c>
      <c r="K114" s="347" t="s">
        <v>2499</v>
      </c>
    </row>
    <row r="115" spans="1:11" ht="25.5" customHeight="1">
      <c r="A115" s="51">
        <v>105</v>
      </c>
      <c r="B115" s="81">
        <v>2020112973</v>
      </c>
      <c r="C115" s="53" t="s">
        <v>1720</v>
      </c>
      <c r="D115" s="82" t="s">
        <v>1535</v>
      </c>
      <c r="E115" s="55">
        <v>35221</v>
      </c>
      <c r="F115" s="83" t="s">
        <v>2284</v>
      </c>
      <c r="G115" s="57">
        <v>79</v>
      </c>
      <c r="H115" s="57">
        <v>80</v>
      </c>
      <c r="I115" s="57">
        <f t="shared" si="3"/>
        <v>79.5</v>
      </c>
      <c r="J115" s="51" t="str">
        <f t="shared" si="2"/>
        <v>KHÁ</v>
      </c>
      <c r="K115" s="347"/>
    </row>
    <row r="116" spans="1:11" ht="25.5" customHeight="1">
      <c r="A116" s="51">
        <v>106</v>
      </c>
      <c r="B116" s="81">
        <v>2021114350</v>
      </c>
      <c r="C116" s="53" t="s">
        <v>2245</v>
      </c>
      <c r="D116" s="82" t="s">
        <v>1626</v>
      </c>
      <c r="E116" s="55">
        <v>35184</v>
      </c>
      <c r="F116" s="83" t="s">
        <v>2284</v>
      </c>
      <c r="G116" s="57">
        <v>82</v>
      </c>
      <c r="H116" s="57">
        <v>75</v>
      </c>
      <c r="I116" s="57">
        <f t="shared" si="3"/>
        <v>78.5</v>
      </c>
      <c r="J116" s="51" t="str">
        <f t="shared" si="2"/>
        <v>KHÁ</v>
      </c>
      <c r="K116" s="347"/>
    </row>
    <row r="117" spans="1:11" ht="25.5" customHeight="1">
      <c r="A117" s="51">
        <v>107</v>
      </c>
      <c r="B117" s="81">
        <v>2021127275</v>
      </c>
      <c r="C117" s="53" t="s">
        <v>818</v>
      </c>
      <c r="D117" s="82" t="s">
        <v>1576</v>
      </c>
      <c r="E117" s="55">
        <v>35110</v>
      </c>
      <c r="F117" s="83" t="s">
        <v>2284</v>
      </c>
      <c r="G117" s="57">
        <v>85</v>
      </c>
      <c r="H117" s="57">
        <v>80</v>
      </c>
      <c r="I117" s="57">
        <f t="shared" si="3"/>
        <v>82.5</v>
      </c>
      <c r="J117" s="51" t="str">
        <f t="shared" si="2"/>
        <v>TỐT</v>
      </c>
      <c r="K117" s="347"/>
    </row>
    <row r="118" spans="1:12" ht="25.5" customHeight="1">
      <c r="A118" s="51">
        <v>108</v>
      </c>
      <c r="B118" s="81">
        <v>2021143339</v>
      </c>
      <c r="C118" s="53" t="s">
        <v>2246</v>
      </c>
      <c r="D118" s="82" t="s">
        <v>1667</v>
      </c>
      <c r="E118" s="55">
        <v>35160</v>
      </c>
      <c r="F118" s="83" t="s">
        <v>2284</v>
      </c>
      <c r="G118" s="57">
        <v>0</v>
      </c>
      <c r="H118" s="57">
        <v>0</v>
      </c>
      <c r="I118" s="57">
        <f t="shared" si="3"/>
        <v>0</v>
      </c>
      <c r="J118" s="51" t="str">
        <f t="shared" si="2"/>
        <v>KÉM</v>
      </c>
      <c r="K118" s="347" t="s">
        <v>2499</v>
      </c>
      <c r="L118" s="1" t="s">
        <v>2405</v>
      </c>
    </row>
    <row r="119" spans="1:12" ht="25.5" customHeight="1">
      <c r="A119" s="51">
        <v>109</v>
      </c>
      <c r="B119" s="81">
        <v>1821124721</v>
      </c>
      <c r="C119" s="53" t="s">
        <v>991</v>
      </c>
      <c r="D119" s="82" t="s">
        <v>1611</v>
      </c>
      <c r="E119" s="55">
        <v>34010</v>
      </c>
      <c r="F119" s="83" t="s">
        <v>2284</v>
      </c>
      <c r="G119" s="57">
        <v>70</v>
      </c>
      <c r="H119" s="57">
        <v>0</v>
      </c>
      <c r="I119" s="57">
        <f t="shared" si="3"/>
        <v>35</v>
      </c>
      <c r="J119" s="51" t="str">
        <f t="shared" si="2"/>
        <v>YẾU</v>
      </c>
      <c r="K119" s="347" t="s">
        <v>2476</v>
      </c>
      <c r="L119" s="1" t="s">
        <v>2515</v>
      </c>
    </row>
    <row r="120" spans="1:11" ht="25.5" customHeight="1">
      <c r="A120" s="51">
        <v>110</v>
      </c>
      <c r="B120" s="81">
        <v>2021127276</v>
      </c>
      <c r="C120" s="53" t="s">
        <v>818</v>
      </c>
      <c r="D120" s="82" t="s">
        <v>1877</v>
      </c>
      <c r="E120" s="55">
        <v>35110</v>
      </c>
      <c r="F120" s="83" t="s">
        <v>2284</v>
      </c>
      <c r="G120" s="57">
        <v>78</v>
      </c>
      <c r="H120" s="57">
        <v>80</v>
      </c>
      <c r="I120" s="57">
        <f t="shared" si="3"/>
        <v>79</v>
      </c>
      <c r="J120" s="51" t="str">
        <f t="shared" si="2"/>
        <v>KHÁ</v>
      </c>
      <c r="K120" s="347"/>
    </row>
    <row r="121" spans="1:11" ht="25.5" customHeight="1">
      <c r="A121" s="51">
        <v>111</v>
      </c>
      <c r="B121" s="81">
        <v>2020112702</v>
      </c>
      <c r="C121" s="53" t="s">
        <v>1692</v>
      </c>
      <c r="D121" s="82" t="s">
        <v>1234</v>
      </c>
      <c r="E121" s="55">
        <v>35306</v>
      </c>
      <c r="F121" s="83" t="s">
        <v>2284</v>
      </c>
      <c r="G121" s="57">
        <v>98</v>
      </c>
      <c r="H121" s="57">
        <v>92</v>
      </c>
      <c r="I121" s="57">
        <f t="shared" si="3"/>
        <v>95</v>
      </c>
      <c r="J121" s="51" t="str">
        <f t="shared" si="2"/>
        <v>X SẮC</v>
      </c>
      <c r="K121" s="347"/>
    </row>
    <row r="122" spans="1:11" ht="25.5" customHeight="1">
      <c r="A122" s="51">
        <v>112</v>
      </c>
      <c r="B122" s="81">
        <v>171136393</v>
      </c>
      <c r="C122" s="53" t="s">
        <v>2247</v>
      </c>
      <c r="D122" s="82" t="s">
        <v>1957</v>
      </c>
      <c r="E122" s="55">
        <v>34204</v>
      </c>
      <c r="F122" s="83" t="s">
        <v>2285</v>
      </c>
      <c r="G122" s="57">
        <v>85</v>
      </c>
      <c r="H122" s="57">
        <v>85</v>
      </c>
      <c r="I122" s="57">
        <f t="shared" si="3"/>
        <v>85</v>
      </c>
      <c r="J122" s="51" t="str">
        <f t="shared" si="2"/>
        <v>TỐT</v>
      </c>
      <c r="K122" s="347"/>
    </row>
    <row r="123" spans="1:11" ht="25.5" customHeight="1">
      <c r="A123" s="51">
        <v>113</v>
      </c>
      <c r="B123" s="81">
        <v>2020112967</v>
      </c>
      <c r="C123" s="53" t="s">
        <v>2256</v>
      </c>
      <c r="D123" s="82" t="s">
        <v>1539</v>
      </c>
      <c r="E123" s="55">
        <v>35194</v>
      </c>
      <c r="F123" s="83" t="s">
        <v>2285</v>
      </c>
      <c r="G123" s="57">
        <v>85</v>
      </c>
      <c r="H123" s="57">
        <v>82</v>
      </c>
      <c r="I123" s="57">
        <f t="shared" si="3"/>
        <v>83.5</v>
      </c>
      <c r="J123" s="51" t="str">
        <f t="shared" si="2"/>
        <v>TỐT</v>
      </c>
      <c r="K123" s="347"/>
    </row>
    <row r="124" spans="1:11" ht="25.5" customHeight="1">
      <c r="A124" s="51">
        <v>114</v>
      </c>
      <c r="B124" s="81">
        <v>2020123980</v>
      </c>
      <c r="C124" s="53" t="s">
        <v>2257</v>
      </c>
      <c r="D124" s="82" t="s">
        <v>1098</v>
      </c>
      <c r="E124" s="55">
        <v>35311</v>
      </c>
      <c r="F124" s="83" t="s">
        <v>2285</v>
      </c>
      <c r="G124" s="57">
        <v>95</v>
      </c>
      <c r="H124" s="57">
        <v>95</v>
      </c>
      <c r="I124" s="57">
        <f t="shared" si="3"/>
        <v>95</v>
      </c>
      <c r="J124" s="51" t="str">
        <f t="shared" si="2"/>
        <v>X SẮC</v>
      </c>
      <c r="K124" s="347"/>
    </row>
    <row r="125" spans="1:11" ht="25.5" customHeight="1">
      <c r="A125" s="51">
        <v>115</v>
      </c>
      <c r="B125" s="81">
        <v>2021120533</v>
      </c>
      <c r="C125" s="53" t="s">
        <v>2260</v>
      </c>
      <c r="D125" s="82" t="s">
        <v>1525</v>
      </c>
      <c r="E125" s="55">
        <v>34918</v>
      </c>
      <c r="F125" s="83" t="s">
        <v>2285</v>
      </c>
      <c r="G125" s="57">
        <v>69</v>
      </c>
      <c r="H125" s="57">
        <v>0</v>
      </c>
      <c r="I125" s="57">
        <f t="shared" si="3"/>
        <v>34.5</v>
      </c>
      <c r="J125" s="51" t="str">
        <f t="shared" si="2"/>
        <v>YẾU</v>
      </c>
      <c r="K125" s="347" t="s">
        <v>2476</v>
      </c>
    </row>
    <row r="126" spans="1:11" ht="25.5" customHeight="1">
      <c r="A126" s="51">
        <v>116</v>
      </c>
      <c r="B126" s="81">
        <v>171136411</v>
      </c>
      <c r="C126" s="53" t="s">
        <v>1744</v>
      </c>
      <c r="D126" s="82" t="s">
        <v>1579</v>
      </c>
      <c r="E126" s="55">
        <v>34201</v>
      </c>
      <c r="F126" s="83" t="s">
        <v>2285</v>
      </c>
      <c r="G126" s="57">
        <v>85</v>
      </c>
      <c r="H126" s="57">
        <v>80</v>
      </c>
      <c r="I126" s="57">
        <f t="shared" si="3"/>
        <v>82.5</v>
      </c>
      <c r="J126" s="51" t="str">
        <f t="shared" si="2"/>
        <v>TỐT</v>
      </c>
      <c r="K126" s="347"/>
    </row>
    <row r="127" spans="1:11" ht="25.5" customHeight="1">
      <c r="A127" s="51">
        <v>117</v>
      </c>
      <c r="B127" s="81">
        <v>2021123719</v>
      </c>
      <c r="C127" s="53" t="s">
        <v>2261</v>
      </c>
      <c r="D127" s="82" t="s">
        <v>1559</v>
      </c>
      <c r="E127" s="55">
        <v>35167</v>
      </c>
      <c r="F127" s="83" t="s">
        <v>2285</v>
      </c>
      <c r="G127" s="57">
        <v>95</v>
      </c>
      <c r="H127" s="57">
        <v>88</v>
      </c>
      <c r="I127" s="57">
        <f t="shared" si="3"/>
        <v>91.5</v>
      </c>
      <c r="J127" s="51" t="str">
        <f t="shared" si="2"/>
        <v>X SẮC</v>
      </c>
      <c r="K127" s="347"/>
    </row>
    <row r="128" spans="1:11" ht="25.5" customHeight="1">
      <c r="A128" s="51">
        <v>118</v>
      </c>
      <c r="B128" s="81">
        <v>2021124017</v>
      </c>
      <c r="C128" s="53" t="s">
        <v>1644</v>
      </c>
      <c r="D128" s="82" t="s">
        <v>1578</v>
      </c>
      <c r="E128" s="55">
        <v>35195</v>
      </c>
      <c r="F128" s="83" t="s">
        <v>2285</v>
      </c>
      <c r="G128" s="57">
        <v>85</v>
      </c>
      <c r="H128" s="57">
        <v>88</v>
      </c>
      <c r="I128" s="57">
        <f t="shared" si="3"/>
        <v>86.5</v>
      </c>
      <c r="J128" s="51" t="str">
        <f t="shared" si="2"/>
        <v>TỐT</v>
      </c>
      <c r="K128" s="347"/>
    </row>
    <row r="129" spans="1:11" ht="25.5" customHeight="1">
      <c r="A129" s="51">
        <v>119</v>
      </c>
      <c r="B129" s="81">
        <v>2021124100</v>
      </c>
      <c r="C129" s="53" t="s">
        <v>1349</v>
      </c>
      <c r="D129" s="82" t="s">
        <v>1818</v>
      </c>
      <c r="E129" s="55">
        <v>35066</v>
      </c>
      <c r="F129" s="83" t="s">
        <v>2285</v>
      </c>
      <c r="G129" s="57">
        <v>80</v>
      </c>
      <c r="H129" s="57">
        <v>74</v>
      </c>
      <c r="I129" s="57">
        <f t="shared" si="3"/>
        <v>77</v>
      </c>
      <c r="J129" s="51" t="str">
        <f t="shared" si="2"/>
        <v>KHÁ</v>
      </c>
      <c r="K129" s="347"/>
    </row>
    <row r="130" spans="1:11" ht="25.5" customHeight="1">
      <c r="A130" s="51">
        <v>120</v>
      </c>
      <c r="B130" s="81">
        <v>2021124101</v>
      </c>
      <c r="C130" s="53" t="s">
        <v>1528</v>
      </c>
      <c r="D130" s="82" t="s">
        <v>951</v>
      </c>
      <c r="E130" s="55">
        <v>35290</v>
      </c>
      <c r="F130" s="83" t="s">
        <v>2285</v>
      </c>
      <c r="G130" s="57">
        <v>95</v>
      </c>
      <c r="H130" s="57">
        <v>95</v>
      </c>
      <c r="I130" s="57">
        <f t="shared" si="3"/>
        <v>95</v>
      </c>
      <c r="J130" s="51" t="str">
        <f t="shared" si="2"/>
        <v>X SẮC</v>
      </c>
      <c r="K130" s="347"/>
    </row>
    <row r="131" spans="1:11" ht="25.5" customHeight="1">
      <c r="A131" s="51">
        <v>121</v>
      </c>
      <c r="B131" s="81">
        <v>2021124273</v>
      </c>
      <c r="C131" s="53" t="s">
        <v>25</v>
      </c>
      <c r="D131" s="82" t="s">
        <v>1723</v>
      </c>
      <c r="E131" s="55">
        <v>35180</v>
      </c>
      <c r="F131" s="83" t="s">
        <v>2285</v>
      </c>
      <c r="G131" s="57">
        <v>75</v>
      </c>
      <c r="H131" s="57">
        <v>67</v>
      </c>
      <c r="I131" s="57">
        <f t="shared" si="3"/>
        <v>71</v>
      </c>
      <c r="J131" s="51" t="str">
        <f t="shared" si="2"/>
        <v>KHÁ</v>
      </c>
      <c r="K131" s="347"/>
    </row>
    <row r="132" spans="1:11" ht="25.5" customHeight="1">
      <c r="A132" s="51">
        <v>122</v>
      </c>
      <c r="B132" s="81">
        <v>2021124490</v>
      </c>
      <c r="C132" s="53" t="s">
        <v>1159</v>
      </c>
      <c r="D132" s="82" t="s">
        <v>2263</v>
      </c>
      <c r="E132" s="55">
        <v>35069</v>
      </c>
      <c r="F132" s="83" t="s">
        <v>2285</v>
      </c>
      <c r="G132" s="57">
        <v>88</v>
      </c>
      <c r="H132" s="57">
        <v>88</v>
      </c>
      <c r="I132" s="57">
        <f t="shared" si="3"/>
        <v>88</v>
      </c>
      <c r="J132" s="51" t="str">
        <f t="shared" si="2"/>
        <v>TỐT</v>
      </c>
      <c r="K132" s="347"/>
    </row>
    <row r="133" spans="1:11" ht="25.5" customHeight="1">
      <c r="A133" s="51">
        <v>123</v>
      </c>
      <c r="B133" s="81">
        <v>2021125064</v>
      </c>
      <c r="C133" s="53" t="s">
        <v>2264</v>
      </c>
      <c r="D133" s="82" t="s">
        <v>888</v>
      </c>
      <c r="E133" s="55">
        <v>35122</v>
      </c>
      <c r="F133" s="83" t="s">
        <v>2285</v>
      </c>
      <c r="G133" s="57">
        <v>88</v>
      </c>
      <c r="H133" s="57">
        <v>88</v>
      </c>
      <c r="I133" s="57">
        <f t="shared" si="3"/>
        <v>88</v>
      </c>
      <c r="J133" s="51" t="str">
        <f t="shared" si="2"/>
        <v>TỐT</v>
      </c>
      <c r="K133" s="347"/>
    </row>
    <row r="134" spans="1:11" ht="25.5" customHeight="1">
      <c r="A134" s="51">
        <v>124</v>
      </c>
      <c r="B134" s="81">
        <v>2021126380</v>
      </c>
      <c r="C134" s="53" t="s">
        <v>2265</v>
      </c>
      <c r="D134" s="82" t="s">
        <v>1724</v>
      </c>
      <c r="E134" s="55">
        <v>35334</v>
      </c>
      <c r="F134" s="83" t="s">
        <v>2285</v>
      </c>
      <c r="G134" s="57">
        <v>75</v>
      </c>
      <c r="H134" s="57">
        <v>75</v>
      </c>
      <c r="I134" s="57">
        <f t="shared" si="3"/>
        <v>75</v>
      </c>
      <c r="J134" s="51" t="str">
        <f t="shared" si="2"/>
        <v>KHÁ</v>
      </c>
      <c r="K134" s="347"/>
    </row>
    <row r="135" spans="1:11" ht="25.5" customHeight="1">
      <c r="A135" s="51">
        <v>125</v>
      </c>
      <c r="B135" s="81">
        <v>2021126387</v>
      </c>
      <c r="C135" s="53" t="s">
        <v>860</v>
      </c>
      <c r="D135" s="82" t="s">
        <v>1637</v>
      </c>
      <c r="E135" s="55">
        <v>35333</v>
      </c>
      <c r="F135" s="83" t="s">
        <v>2285</v>
      </c>
      <c r="G135" s="57">
        <v>73</v>
      </c>
      <c r="H135" s="57">
        <v>70</v>
      </c>
      <c r="I135" s="57">
        <f t="shared" si="3"/>
        <v>71.5</v>
      </c>
      <c r="J135" s="51" t="str">
        <f t="shared" si="2"/>
        <v>KHÁ</v>
      </c>
      <c r="K135" s="347"/>
    </row>
    <row r="136" spans="1:11" ht="25.5" customHeight="1">
      <c r="A136" s="51">
        <v>126</v>
      </c>
      <c r="B136" s="81">
        <v>2021126514</v>
      </c>
      <c r="C136" s="53" t="s">
        <v>1718</v>
      </c>
      <c r="D136" s="82" t="s">
        <v>1548</v>
      </c>
      <c r="E136" s="55">
        <v>34904</v>
      </c>
      <c r="F136" s="83" t="s">
        <v>2285</v>
      </c>
      <c r="G136" s="57">
        <v>88</v>
      </c>
      <c r="H136" s="57">
        <v>88</v>
      </c>
      <c r="I136" s="57">
        <f t="shared" si="3"/>
        <v>88</v>
      </c>
      <c r="J136" s="51" t="str">
        <f t="shared" si="2"/>
        <v>TỐT</v>
      </c>
      <c r="K136" s="347"/>
    </row>
    <row r="137" spans="1:11" ht="25.5" customHeight="1">
      <c r="A137" s="51">
        <v>127</v>
      </c>
      <c r="B137" s="81">
        <v>2021127684</v>
      </c>
      <c r="C137" s="53" t="s">
        <v>2266</v>
      </c>
      <c r="D137" s="82" t="s">
        <v>1558</v>
      </c>
      <c r="E137" s="55">
        <v>35214</v>
      </c>
      <c r="F137" s="83" t="s">
        <v>2285</v>
      </c>
      <c r="G137" s="57">
        <v>67</v>
      </c>
      <c r="H137" s="57">
        <v>0</v>
      </c>
      <c r="I137" s="57">
        <f t="shared" si="3"/>
        <v>33.5</v>
      </c>
      <c r="J137" s="51" t="str">
        <f aca="true" t="shared" si="4" ref="J137:J166">IF(I137&gt;=90,"X SẮC",IF(I137&gt;=80,"TỐT",IF(I137&gt;=70,"KHÁ",IF(I137&gt;=60,"TB KHÁ",IF(I137&gt;=50,"T. BÌNH",IF(I137&gt;=30,"YẾU","KÉM"))))))</f>
        <v>YẾU</v>
      </c>
      <c r="K137" s="347" t="s">
        <v>2499</v>
      </c>
    </row>
    <row r="138" spans="1:11" ht="25.5" customHeight="1">
      <c r="A138" s="51">
        <v>128</v>
      </c>
      <c r="B138" s="81">
        <v>2021176379</v>
      </c>
      <c r="C138" s="53" t="s">
        <v>1648</v>
      </c>
      <c r="D138" s="82" t="s">
        <v>1546</v>
      </c>
      <c r="E138" s="55">
        <v>35149</v>
      </c>
      <c r="F138" s="83" t="s">
        <v>2285</v>
      </c>
      <c r="G138" s="57">
        <v>80</v>
      </c>
      <c r="H138" s="57">
        <v>0</v>
      </c>
      <c r="I138" s="57">
        <f aca="true" t="shared" si="5" ref="I138:I166">(G138+H138)/2</f>
        <v>40</v>
      </c>
      <c r="J138" s="51" t="str">
        <f t="shared" si="4"/>
        <v>YẾU</v>
      </c>
      <c r="K138" s="347" t="s">
        <v>2499</v>
      </c>
    </row>
    <row r="139" spans="1:12" ht="25.5" customHeight="1">
      <c r="A139" s="51">
        <v>129</v>
      </c>
      <c r="B139" s="81">
        <v>2021340726</v>
      </c>
      <c r="C139" s="53" t="s">
        <v>2267</v>
      </c>
      <c r="D139" s="82" t="s">
        <v>1579</v>
      </c>
      <c r="E139" s="55">
        <v>34939</v>
      </c>
      <c r="F139" s="83" t="s">
        <v>2285</v>
      </c>
      <c r="G139" s="57">
        <v>95</v>
      </c>
      <c r="H139" s="57">
        <v>78</v>
      </c>
      <c r="I139" s="57">
        <f t="shared" si="5"/>
        <v>86.5</v>
      </c>
      <c r="J139" s="51" t="str">
        <f t="shared" si="4"/>
        <v>TỐT</v>
      </c>
      <c r="K139" s="347"/>
      <c r="L139" s="1" t="s">
        <v>2600</v>
      </c>
    </row>
    <row r="140" spans="1:11" ht="25.5" customHeight="1">
      <c r="A140" s="51">
        <v>130</v>
      </c>
      <c r="B140" s="81">
        <v>2021348152</v>
      </c>
      <c r="C140" s="53" t="s">
        <v>1651</v>
      </c>
      <c r="D140" s="82" t="s">
        <v>1524</v>
      </c>
      <c r="E140" s="55">
        <v>35390</v>
      </c>
      <c r="F140" s="83" t="s">
        <v>2285</v>
      </c>
      <c r="G140" s="57">
        <v>75</v>
      </c>
      <c r="H140" s="57">
        <v>80</v>
      </c>
      <c r="I140" s="57">
        <f t="shared" si="5"/>
        <v>77.5</v>
      </c>
      <c r="J140" s="51" t="str">
        <f t="shared" si="4"/>
        <v>KHÁ</v>
      </c>
      <c r="K140" s="347"/>
    </row>
    <row r="141" spans="1:11" ht="25.5" customHeight="1">
      <c r="A141" s="51">
        <v>131</v>
      </c>
      <c r="B141" s="81">
        <v>2021348332</v>
      </c>
      <c r="C141" s="53" t="s">
        <v>1528</v>
      </c>
      <c r="D141" s="82" t="s">
        <v>1540</v>
      </c>
      <c r="E141" s="55">
        <v>35124</v>
      </c>
      <c r="F141" s="83" t="s">
        <v>2285</v>
      </c>
      <c r="G141" s="57">
        <v>85</v>
      </c>
      <c r="H141" s="57">
        <v>88</v>
      </c>
      <c r="I141" s="57">
        <f t="shared" si="5"/>
        <v>86.5</v>
      </c>
      <c r="J141" s="51" t="str">
        <f t="shared" si="4"/>
        <v>TỐT</v>
      </c>
      <c r="K141" s="347"/>
    </row>
    <row r="142" spans="1:11" ht="25.5" customHeight="1">
      <c r="A142" s="51">
        <v>132</v>
      </c>
      <c r="B142" s="81">
        <v>2021358415</v>
      </c>
      <c r="C142" s="53" t="s">
        <v>1648</v>
      </c>
      <c r="D142" s="82" t="s">
        <v>1635</v>
      </c>
      <c r="E142" s="55">
        <v>34834</v>
      </c>
      <c r="F142" s="83" t="s">
        <v>2285</v>
      </c>
      <c r="G142" s="57">
        <v>86</v>
      </c>
      <c r="H142" s="57">
        <v>88</v>
      </c>
      <c r="I142" s="57">
        <f t="shared" si="5"/>
        <v>87</v>
      </c>
      <c r="J142" s="51" t="str">
        <f t="shared" si="4"/>
        <v>TỐT</v>
      </c>
      <c r="K142" s="347"/>
    </row>
    <row r="143" spans="1:11" ht="25.5" customHeight="1">
      <c r="A143" s="51">
        <v>133</v>
      </c>
      <c r="B143" s="81">
        <v>2021127757</v>
      </c>
      <c r="C143" s="53" t="s">
        <v>2269</v>
      </c>
      <c r="D143" s="82" t="s">
        <v>2068</v>
      </c>
      <c r="E143" s="55">
        <v>35155</v>
      </c>
      <c r="F143" s="83" t="s">
        <v>2286</v>
      </c>
      <c r="G143" s="57">
        <v>90</v>
      </c>
      <c r="H143" s="57">
        <v>75</v>
      </c>
      <c r="I143" s="57">
        <f t="shared" si="5"/>
        <v>82.5</v>
      </c>
      <c r="J143" s="51" t="str">
        <f t="shared" si="4"/>
        <v>TỐT</v>
      </c>
      <c r="K143" s="347"/>
    </row>
    <row r="144" spans="1:11" ht="25.5" customHeight="1">
      <c r="A144" s="51">
        <v>134</v>
      </c>
      <c r="B144" s="81">
        <v>2021123434</v>
      </c>
      <c r="C144" s="53" t="s">
        <v>2270</v>
      </c>
      <c r="D144" s="82" t="s">
        <v>1544</v>
      </c>
      <c r="E144" s="55">
        <v>34755</v>
      </c>
      <c r="F144" s="83" t="s">
        <v>2286</v>
      </c>
      <c r="G144" s="57">
        <v>93</v>
      </c>
      <c r="H144" s="57">
        <v>90</v>
      </c>
      <c r="I144" s="57">
        <f t="shared" si="5"/>
        <v>91.5</v>
      </c>
      <c r="J144" s="51" t="str">
        <f t="shared" si="4"/>
        <v>X SẮC</v>
      </c>
      <c r="K144" s="347"/>
    </row>
    <row r="145" spans="1:12" ht="25.5" customHeight="1">
      <c r="A145" s="51">
        <v>135</v>
      </c>
      <c r="B145" s="81">
        <v>2021124458</v>
      </c>
      <c r="C145" s="53" t="s">
        <v>1186</v>
      </c>
      <c r="D145" s="82" t="s">
        <v>11</v>
      </c>
      <c r="E145" s="55">
        <v>35288</v>
      </c>
      <c r="F145" s="83" t="s">
        <v>2286</v>
      </c>
      <c r="G145" s="57">
        <v>90</v>
      </c>
      <c r="H145" s="57">
        <v>0</v>
      </c>
      <c r="I145" s="57">
        <f t="shared" si="5"/>
        <v>45</v>
      </c>
      <c r="J145" s="51" t="str">
        <f t="shared" si="4"/>
        <v>YẾU</v>
      </c>
      <c r="K145" s="347" t="s">
        <v>2499</v>
      </c>
      <c r="L145" s="1" t="s">
        <v>2530</v>
      </c>
    </row>
    <row r="146" spans="1:11" ht="25.5" customHeight="1">
      <c r="A146" s="51">
        <v>136</v>
      </c>
      <c r="B146" s="81">
        <v>2020124348</v>
      </c>
      <c r="C146" s="53" t="s">
        <v>2006</v>
      </c>
      <c r="D146" s="82" t="s">
        <v>1604</v>
      </c>
      <c r="E146" s="55">
        <v>35387</v>
      </c>
      <c r="F146" s="83" t="s">
        <v>2286</v>
      </c>
      <c r="G146" s="57">
        <v>93</v>
      </c>
      <c r="H146" s="57">
        <v>90</v>
      </c>
      <c r="I146" s="57">
        <f t="shared" si="5"/>
        <v>91.5</v>
      </c>
      <c r="J146" s="51" t="str">
        <f t="shared" si="4"/>
        <v>X SẮC</v>
      </c>
      <c r="K146" s="347"/>
    </row>
    <row r="147" spans="1:11" ht="25.5" customHeight="1">
      <c r="A147" s="51">
        <v>137</v>
      </c>
      <c r="B147" s="81">
        <v>2021123938</v>
      </c>
      <c r="C147" s="53" t="s">
        <v>2116</v>
      </c>
      <c r="D147" s="82" t="s">
        <v>1548</v>
      </c>
      <c r="E147" s="55">
        <v>35259</v>
      </c>
      <c r="F147" s="83" t="s">
        <v>2286</v>
      </c>
      <c r="G147" s="57">
        <v>85</v>
      </c>
      <c r="H147" s="57">
        <v>72</v>
      </c>
      <c r="I147" s="57">
        <f t="shared" si="5"/>
        <v>78.5</v>
      </c>
      <c r="J147" s="51" t="str">
        <f t="shared" si="4"/>
        <v>KHÁ</v>
      </c>
      <c r="K147" s="347"/>
    </row>
    <row r="148" spans="1:11" ht="25.5" customHeight="1">
      <c r="A148" s="51">
        <v>138</v>
      </c>
      <c r="B148" s="81">
        <v>2021123665</v>
      </c>
      <c r="C148" s="53" t="s">
        <v>2193</v>
      </c>
      <c r="D148" s="82" t="s">
        <v>1737</v>
      </c>
      <c r="E148" s="55">
        <v>35090</v>
      </c>
      <c r="F148" s="83" t="s">
        <v>2286</v>
      </c>
      <c r="G148" s="57">
        <v>98</v>
      </c>
      <c r="H148" s="57">
        <v>98</v>
      </c>
      <c r="I148" s="57">
        <f t="shared" si="5"/>
        <v>98</v>
      </c>
      <c r="J148" s="51" t="str">
        <f t="shared" si="4"/>
        <v>X SẮC</v>
      </c>
      <c r="K148" s="347"/>
    </row>
    <row r="149" spans="1:11" ht="25.5" customHeight="1">
      <c r="A149" s="51">
        <v>139</v>
      </c>
      <c r="B149" s="81">
        <v>2021123364</v>
      </c>
      <c r="C149" s="53" t="s">
        <v>1165</v>
      </c>
      <c r="D149" s="82" t="s">
        <v>1547</v>
      </c>
      <c r="E149" s="55">
        <v>34949</v>
      </c>
      <c r="F149" s="83" t="s">
        <v>2286</v>
      </c>
      <c r="G149" s="57">
        <v>93</v>
      </c>
      <c r="H149" s="57">
        <v>90</v>
      </c>
      <c r="I149" s="57">
        <f t="shared" si="5"/>
        <v>91.5</v>
      </c>
      <c r="J149" s="51" t="str">
        <f t="shared" si="4"/>
        <v>X SẮC</v>
      </c>
      <c r="K149" s="347"/>
    </row>
    <row r="150" spans="1:12" ht="25.5" customHeight="1">
      <c r="A150" s="51">
        <v>140</v>
      </c>
      <c r="B150" s="81">
        <v>2021434819</v>
      </c>
      <c r="C150" s="53" t="s">
        <v>2281</v>
      </c>
      <c r="D150" s="82" t="s">
        <v>1547</v>
      </c>
      <c r="E150" s="55">
        <v>35236</v>
      </c>
      <c r="F150" s="83" t="s">
        <v>2286</v>
      </c>
      <c r="G150" s="57">
        <v>72</v>
      </c>
      <c r="H150" s="57">
        <v>61</v>
      </c>
      <c r="I150" s="57">
        <f t="shared" si="5"/>
        <v>66.5</v>
      </c>
      <c r="J150" s="51" t="str">
        <f t="shared" si="4"/>
        <v>TB KHÁ</v>
      </c>
      <c r="K150" s="352"/>
      <c r="L150" s="1" t="s">
        <v>2505</v>
      </c>
    </row>
    <row r="151" spans="1:11" ht="25.5" customHeight="1">
      <c r="A151" s="51">
        <v>141</v>
      </c>
      <c r="B151" s="81">
        <v>2020113005</v>
      </c>
      <c r="C151" s="53" t="s">
        <v>2272</v>
      </c>
      <c r="D151" s="82" t="s">
        <v>1552</v>
      </c>
      <c r="E151" s="55">
        <v>33519</v>
      </c>
      <c r="F151" s="83" t="s">
        <v>2286</v>
      </c>
      <c r="G151" s="57">
        <v>93</v>
      </c>
      <c r="H151" s="57">
        <v>93</v>
      </c>
      <c r="I151" s="57">
        <f t="shared" si="5"/>
        <v>93</v>
      </c>
      <c r="J151" s="51" t="str">
        <f t="shared" si="4"/>
        <v>X SẮC</v>
      </c>
      <c r="K151" s="347"/>
    </row>
    <row r="152" spans="1:11" ht="25.5" customHeight="1">
      <c r="A152" s="51">
        <v>142</v>
      </c>
      <c r="B152" s="81">
        <v>2021123782</v>
      </c>
      <c r="C152" s="53" t="s">
        <v>2271</v>
      </c>
      <c r="D152" s="82" t="s">
        <v>1552</v>
      </c>
      <c r="E152" s="55">
        <v>35272</v>
      </c>
      <c r="F152" s="83" t="s">
        <v>2286</v>
      </c>
      <c r="G152" s="57">
        <v>95</v>
      </c>
      <c r="H152" s="57">
        <v>90</v>
      </c>
      <c r="I152" s="57">
        <f t="shared" si="5"/>
        <v>92.5</v>
      </c>
      <c r="J152" s="51" t="str">
        <f t="shared" si="4"/>
        <v>X SẮC</v>
      </c>
      <c r="K152" s="347"/>
    </row>
    <row r="153" spans="1:11" ht="25.5" customHeight="1">
      <c r="A153" s="51">
        <v>143</v>
      </c>
      <c r="B153" s="81">
        <v>2021126182</v>
      </c>
      <c r="C153" s="53" t="s">
        <v>1697</v>
      </c>
      <c r="D153" s="82" t="s">
        <v>1204</v>
      </c>
      <c r="E153" s="55">
        <v>35173</v>
      </c>
      <c r="F153" s="83" t="s">
        <v>2286</v>
      </c>
      <c r="G153" s="57">
        <v>90</v>
      </c>
      <c r="H153" s="57">
        <v>90</v>
      </c>
      <c r="I153" s="57">
        <f t="shared" si="5"/>
        <v>90</v>
      </c>
      <c r="J153" s="51" t="str">
        <f t="shared" si="4"/>
        <v>X SẮC</v>
      </c>
      <c r="K153" s="347"/>
    </row>
    <row r="154" spans="1:12" ht="25.5" customHeight="1">
      <c r="A154" s="51">
        <v>144</v>
      </c>
      <c r="B154" s="81">
        <v>2021127188</v>
      </c>
      <c r="C154" s="53" t="s">
        <v>2273</v>
      </c>
      <c r="D154" s="82" t="s">
        <v>1613</v>
      </c>
      <c r="E154" s="55">
        <v>35162</v>
      </c>
      <c r="F154" s="83" t="s">
        <v>2286</v>
      </c>
      <c r="G154" s="57">
        <v>0</v>
      </c>
      <c r="H154" s="57">
        <v>0</v>
      </c>
      <c r="I154" s="57">
        <f t="shared" si="5"/>
        <v>0</v>
      </c>
      <c r="J154" s="51" t="str">
        <f t="shared" si="4"/>
        <v>KÉM</v>
      </c>
      <c r="K154" s="347" t="s">
        <v>2499</v>
      </c>
      <c r="L154" s="1" t="s">
        <v>2406</v>
      </c>
    </row>
    <row r="155" spans="1:11" ht="25.5" customHeight="1">
      <c r="A155" s="51">
        <v>145</v>
      </c>
      <c r="B155" s="81">
        <v>2021125671</v>
      </c>
      <c r="C155" s="53" t="s">
        <v>1732</v>
      </c>
      <c r="D155" s="82" t="s">
        <v>1000</v>
      </c>
      <c r="E155" s="55">
        <v>35358</v>
      </c>
      <c r="F155" s="83" t="s">
        <v>2286</v>
      </c>
      <c r="G155" s="57">
        <v>91</v>
      </c>
      <c r="H155" s="57">
        <v>88</v>
      </c>
      <c r="I155" s="57">
        <f t="shared" si="5"/>
        <v>89.5</v>
      </c>
      <c r="J155" s="51" t="str">
        <f t="shared" si="4"/>
        <v>TỐT</v>
      </c>
      <c r="K155" s="347"/>
    </row>
    <row r="156" spans="1:11" ht="25.5" customHeight="1">
      <c r="A156" s="51">
        <v>146</v>
      </c>
      <c r="B156" s="81">
        <v>2020125883</v>
      </c>
      <c r="C156" s="53" t="s">
        <v>2274</v>
      </c>
      <c r="D156" s="82" t="s">
        <v>1706</v>
      </c>
      <c r="E156" s="55">
        <v>35137</v>
      </c>
      <c r="F156" s="83" t="s">
        <v>2286</v>
      </c>
      <c r="G156" s="57">
        <v>98</v>
      </c>
      <c r="H156" s="57">
        <v>95</v>
      </c>
      <c r="I156" s="57">
        <f t="shared" si="5"/>
        <v>96.5</v>
      </c>
      <c r="J156" s="51" t="str">
        <f t="shared" si="4"/>
        <v>X SẮC</v>
      </c>
      <c r="K156" s="347"/>
    </row>
    <row r="157" spans="1:11" ht="25.5" customHeight="1">
      <c r="A157" s="51">
        <v>147</v>
      </c>
      <c r="B157" s="81">
        <v>2021123542</v>
      </c>
      <c r="C157" s="53" t="s">
        <v>2275</v>
      </c>
      <c r="D157" s="82" t="s">
        <v>1533</v>
      </c>
      <c r="E157" s="55">
        <v>35394</v>
      </c>
      <c r="F157" s="83" t="s">
        <v>2286</v>
      </c>
      <c r="G157" s="57">
        <v>95</v>
      </c>
      <c r="H157" s="57">
        <v>98</v>
      </c>
      <c r="I157" s="57">
        <f t="shared" si="5"/>
        <v>96.5</v>
      </c>
      <c r="J157" s="51" t="str">
        <f t="shared" si="4"/>
        <v>X SẮC</v>
      </c>
      <c r="K157" s="347"/>
    </row>
    <row r="158" spans="1:12" ht="25.5" customHeight="1">
      <c r="A158" s="51">
        <v>148</v>
      </c>
      <c r="B158" s="81">
        <v>2021124291</v>
      </c>
      <c r="C158" s="53" t="s">
        <v>2237</v>
      </c>
      <c r="D158" s="82" t="s">
        <v>1540</v>
      </c>
      <c r="E158" s="55">
        <v>35112</v>
      </c>
      <c r="F158" s="83" t="s">
        <v>2286</v>
      </c>
      <c r="G158" s="57">
        <v>73</v>
      </c>
      <c r="H158" s="57">
        <v>0</v>
      </c>
      <c r="I158" s="57">
        <f t="shared" si="5"/>
        <v>36.5</v>
      </c>
      <c r="J158" s="51" t="str">
        <f t="shared" si="4"/>
        <v>YẾU</v>
      </c>
      <c r="K158" s="347" t="s">
        <v>2499</v>
      </c>
      <c r="L158" s="1" t="s">
        <v>2530</v>
      </c>
    </row>
    <row r="159" spans="1:12" ht="25.5" customHeight="1">
      <c r="A159" s="51">
        <v>149</v>
      </c>
      <c r="B159" s="81">
        <v>2021124430</v>
      </c>
      <c r="C159" s="53" t="s">
        <v>2276</v>
      </c>
      <c r="D159" s="82" t="s">
        <v>1723</v>
      </c>
      <c r="E159" s="55">
        <v>35407</v>
      </c>
      <c r="F159" s="83" t="s">
        <v>2286</v>
      </c>
      <c r="G159" s="57">
        <v>64</v>
      </c>
      <c r="H159" s="57">
        <v>0</v>
      </c>
      <c r="I159" s="57">
        <f t="shared" si="5"/>
        <v>32</v>
      </c>
      <c r="J159" s="51" t="str">
        <f t="shared" si="4"/>
        <v>YẾU</v>
      </c>
      <c r="K159" s="347" t="s">
        <v>2476</v>
      </c>
      <c r="L159" s="1" t="s">
        <v>2530</v>
      </c>
    </row>
    <row r="160" spans="1:11" ht="25.5" customHeight="1">
      <c r="A160" s="51">
        <v>150</v>
      </c>
      <c r="B160" s="81">
        <v>2021124288</v>
      </c>
      <c r="C160" s="53" t="s">
        <v>1659</v>
      </c>
      <c r="D160" s="82" t="s">
        <v>1268</v>
      </c>
      <c r="E160" s="55">
        <v>35300</v>
      </c>
      <c r="F160" s="83" t="s">
        <v>2286</v>
      </c>
      <c r="G160" s="57">
        <v>93</v>
      </c>
      <c r="H160" s="57">
        <v>90</v>
      </c>
      <c r="I160" s="57">
        <f t="shared" si="5"/>
        <v>91.5</v>
      </c>
      <c r="J160" s="51" t="str">
        <f t="shared" si="4"/>
        <v>X SẮC</v>
      </c>
      <c r="K160" s="347"/>
    </row>
    <row r="161" spans="1:11" ht="25.5" customHeight="1">
      <c r="A161" s="51">
        <v>151</v>
      </c>
      <c r="B161" s="81">
        <v>2021128156</v>
      </c>
      <c r="C161" s="53" t="s">
        <v>2277</v>
      </c>
      <c r="D161" s="82" t="s">
        <v>1623</v>
      </c>
      <c r="E161" s="55">
        <v>34718</v>
      </c>
      <c r="F161" s="83" t="s">
        <v>2286</v>
      </c>
      <c r="G161" s="57">
        <v>95</v>
      </c>
      <c r="H161" s="57">
        <v>93</v>
      </c>
      <c r="I161" s="57">
        <f t="shared" si="5"/>
        <v>94</v>
      </c>
      <c r="J161" s="51" t="str">
        <f t="shared" si="4"/>
        <v>X SẮC</v>
      </c>
      <c r="K161" s="347"/>
    </row>
    <row r="162" spans="1:11" ht="25.5" customHeight="1">
      <c r="A162" s="51">
        <v>152</v>
      </c>
      <c r="B162" s="81">
        <v>2021124634</v>
      </c>
      <c r="C162" s="53" t="s">
        <v>1644</v>
      </c>
      <c r="D162" s="82" t="s">
        <v>1549</v>
      </c>
      <c r="E162" s="55">
        <v>35310</v>
      </c>
      <c r="F162" s="83" t="s">
        <v>2286</v>
      </c>
      <c r="G162" s="57">
        <v>93</v>
      </c>
      <c r="H162" s="57">
        <v>75</v>
      </c>
      <c r="I162" s="57">
        <f t="shared" si="5"/>
        <v>84</v>
      </c>
      <c r="J162" s="51" t="str">
        <f t="shared" si="4"/>
        <v>TỐT</v>
      </c>
      <c r="K162" s="347"/>
    </row>
    <row r="163" spans="1:11" ht="25.5" customHeight="1">
      <c r="A163" s="51">
        <v>153</v>
      </c>
      <c r="B163" s="81">
        <v>2021123731</v>
      </c>
      <c r="C163" s="53" t="s">
        <v>2278</v>
      </c>
      <c r="D163" s="82" t="s">
        <v>1637</v>
      </c>
      <c r="E163" s="55">
        <v>35067</v>
      </c>
      <c r="F163" s="83" t="s">
        <v>2286</v>
      </c>
      <c r="G163" s="57">
        <v>88</v>
      </c>
      <c r="H163" s="57">
        <v>88</v>
      </c>
      <c r="I163" s="57">
        <f t="shared" si="5"/>
        <v>88</v>
      </c>
      <c r="J163" s="51" t="str">
        <f t="shared" si="4"/>
        <v>TỐT</v>
      </c>
      <c r="K163" s="347"/>
    </row>
    <row r="164" spans="1:11" ht="25.5" customHeight="1">
      <c r="A164" s="51">
        <v>154</v>
      </c>
      <c r="B164" s="81">
        <v>2021123656</v>
      </c>
      <c r="C164" s="53" t="s">
        <v>2279</v>
      </c>
      <c r="D164" s="82" t="s">
        <v>1626</v>
      </c>
      <c r="E164" s="55">
        <v>35295</v>
      </c>
      <c r="F164" s="83" t="s">
        <v>2286</v>
      </c>
      <c r="G164" s="57">
        <v>88</v>
      </c>
      <c r="H164" s="57">
        <v>88</v>
      </c>
      <c r="I164" s="57">
        <f t="shared" si="5"/>
        <v>88</v>
      </c>
      <c r="J164" s="51" t="str">
        <f t="shared" si="4"/>
        <v>TỐT</v>
      </c>
      <c r="K164" s="347"/>
    </row>
    <row r="165" spans="1:11" ht="25.5" customHeight="1">
      <c r="A165" s="51">
        <v>155</v>
      </c>
      <c r="B165" s="81">
        <v>2021173833</v>
      </c>
      <c r="C165" s="53" t="s">
        <v>773</v>
      </c>
      <c r="D165" s="82" t="s">
        <v>847</v>
      </c>
      <c r="E165" s="55">
        <v>35294</v>
      </c>
      <c r="F165" s="83" t="s">
        <v>2286</v>
      </c>
      <c r="G165" s="57">
        <v>88</v>
      </c>
      <c r="H165" s="57">
        <v>87</v>
      </c>
      <c r="I165" s="57">
        <f t="shared" si="5"/>
        <v>87.5</v>
      </c>
      <c r="J165" s="51" t="str">
        <f t="shared" si="4"/>
        <v>TỐT</v>
      </c>
      <c r="K165" s="347"/>
    </row>
    <row r="166" spans="1:11" ht="25.5" customHeight="1">
      <c r="A166" s="58">
        <v>156</v>
      </c>
      <c r="B166" s="86">
        <v>2020113114</v>
      </c>
      <c r="C166" s="60" t="s">
        <v>2280</v>
      </c>
      <c r="D166" s="87" t="s">
        <v>2099</v>
      </c>
      <c r="E166" s="62">
        <v>35137</v>
      </c>
      <c r="F166" s="88" t="s">
        <v>2286</v>
      </c>
      <c r="G166" s="64">
        <v>95</v>
      </c>
      <c r="H166" s="64">
        <v>95</v>
      </c>
      <c r="I166" s="64">
        <f t="shared" si="5"/>
        <v>95</v>
      </c>
      <c r="J166" s="58" t="str">
        <f t="shared" si="4"/>
        <v>X SẮC</v>
      </c>
      <c r="K166" s="32"/>
    </row>
    <row r="167" spans="1:12" ht="11.25" customHeight="1">
      <c r="A167" s="36"/>
      <c r="B167" s="37"/>
      <c r="C167" s="37"/>
      <c r="D167" s="37"/>
      <c r="E167" s="37"/>
      <c r="F167" s="37"/>
      <c r="G167" s="38"/>
      <c r="H167" s="38"/>
      <c r="I167" s="38"/>
      <c r="J167" s="38"/>
      <c r="K167" s="38"/>
      <c r="L167" s="38"/>
    </row>
    <row r="168" spans="1:11" ht="16.5">
      <c r="A168" s="36"/>
      <c r="B168" s="36"/>
      <c r="C168" s="38"/>
      <c r="D168" s="38"/>
      <c r="E168" s="38"/>
      <c r="F168" s="38"/>
      <c r="H168" s="323" t="s">
        <v>2448</v>
      </c>
      <c r="I168" s="324"/>
      <c r="J168" s="324"/>
      <c r="K168" s="260"/>
    </row>
    <row r="169" spans="1:10" ht="16.5">
      <c r="A169" s="36"/>
      <c r="B169" s="36"/>
      <c r="C169" s="38"/>
      <c r="D169" s="38"/>
      <c r="E169" s="38"/>
      <c r="F169" s="38"/>
      <c r="H169" s="35" t="s">
        <v>738</v>
      </c>
      <c r="I169" s="34" t="s">
        <v>739</v>
      </c>
      <c r="J169" s="34" t="s">
        <v>1500</v>
      </c>
    </row>
    <row r="170" spans="1:10" ht="21" customHeight="1">
      <c r="A170" s="36"/>
      <c r="B170" s="70" t="s">
        <v>751</v>
      </c>
      <c r="C170" s="38"/>
      <c r="D170" s="38"/>
      <c r="E170" s="38"/>
      <c r="F170" s="38"/>
      <c r="H170" s="35" t="s">
        <v>172</v>
      </c>
      <c r="I170" s="75">
        <f aca="true" t="shared" si="6" ref="I170:I176">COUNTIF($J$11:$J$166,H170)</f>
        <v>21</v>
      </c>
      <c r="J170" s="74">
        <f aca="true" t="shared" si="7" ref="J170:J177">I170/$I$177</f>
        <v>0.1346153846153846</v>
      </c>
    </row>
    <row r="171" spans="1:10" ht="15.75" customHeight="1">
      <c r="A171" s="36"/>
      <c r="B171" s="36"/>
      <c r="C171" s="38"/>
      <c r="D171" s="38"/>
      <c r="E171" s="38"/>
      <c r="F171" s="38"/>
      <c r="H171" s="35" t="s">
        <v>173</v>
      </c>
      <c r="I171" s="75">
        <f t="shared" si="6"/>
        <v>84</v>
      </c>
      <c r="J171" s="74">
        <f t="shared" si="7"/>
        <v>0.5384615384615384</v>
      </c>
    </row>
    <row r="172" spans="1:10" ht="15.75" customHeight="1">
      <c r="A172" s="36"/>
      <c r="B172" s="36"/>
      <c r="C172" s="38"/>
      <c r="D172" s="38"/>
      <c r="E172" s="38"/>
      <c r="F172" s="38"/>
      <c r="H172" s="35" t="s">
        <v>740</v>
      </c>
      <c r="I172" s="75">
        <f t="shared" si="6"/>
        <v>19</v>
      </c>
      <c r="J172" s="74">
        <f t="shared" si="7"/>
        <v>0.12179487179487179</v>
      </c>
    </row>
    <row r="173" spans="1:10" ht="15.75" customHeight="1">
      <c r="A173" s="36"/>
      <c r="B173" s="36"/>
      <c r="C173" s="38"/>
      <c r="D173" s="38"/>
      <c r="E173" s="38"/>
      <c r="F173" s="38"/>
      <c r="H173" s="35" t="s">
        <v>741</v>
      </c>
      <c r="I173" s="75">
        <f t="shared" si="6"/>
        <v>1</v>
      </c>
      <c r="J173" s="74">
        <f t="shared" si="7"/>
        <v>0.00641025641025641</v>
      </c>
    </row>
    <row r="174" spans="1:10" ht="15.75" customHeight="1">
      <c r="A174" s="36"/>
      <c r="B174" s="36"/>
      <c r="C174" s="38"/>
      <c r="D174" s="38"/>
      <c r="E174" s="38"/>
      <c r="F174" s="38"/>
      <c r="H174" s="35" t="s">
        <v>742</v>
      </c>
      <c r="I174" s="75">
        <f t="shared" si="6"/>
        <v>0</v>
      </c>
      <c r="J174" s="74">
        <f t="shared" si="7"/>
        <v>0</v>
      </c>
    </row>
    <row r="175" spans="1:10" ht="15.75" customHeight="1">
      <c r="A175" s="36"/>
      <c r="B175" s="36"/>
      <c r="C175" s="38"/>
      <c r="D175" s="38"/>
      <c r="E175" s="38"/>
      <c r="F175" s="38"/>
      <c r="H175" s="35" t="s">
        <v>1939</v>
      </c>
      <c r="I175" s="75">
        <f t="shared" si="6"/>
        <v>24</v>
      </c>
      <c r="J175" s="74">
        <f t="shared" si="7"/>
        <v>0.15384615384615385</v>
      </c>
    </row>
    <row r="176" spans="1:10" ht="21" customHeight="1">
      <c r="A176" s="36"/>
      <c r="B176" s="70" t="s">
        <v>745</v>
      </c>
      <c r="C176" s="38"/>
      <c r="D176" s="38"/>
      <c r="E176" s="38"/>
      <c r="F176" s="38"/>
      <c r="H176" s="35" t="s">
        <v>743</v>
      </c>
      <c r="I176" s="75">
        <f t="shared" si="6"/>
        <v>7</v>
      </c>
      <c r="J176" s="74">
        <f t="shared" si="7"/>
        <v>0.04487179487179487</v>
      </c>
    </row>
    <row r="177" spans="1:11" ht="15.75" customHeight="1">
      <c r="A177" s="36"/>
      <c r="B177" s="36"/>
      <c r="C177" s="38"/>
      <c r="D177" s="38"/>
      <c r="E177" s="38"/>
      <c r="F177" s="38"/>
      <c r="H177" s="35" t="s">
        <v>744</v>
      </c>
      <c r="I177" s="75">
        <f>SUM(I170:I176)</f>
        <v>156</v>
      </c>
      <c r="J177" s="74">
        <f t="shared" si="7"/>
        <v>1</v>
      </c>
      <c r="K177" s="3"/>
    </row>
    <row r="178" spans="2:13" s="3" customFormat="1" ht="11.25" customHeight="1">
      <c r="B178" s="1"/>
      <c r="F178" s="40"/>
      <c r="G178" s="40"/>
      <c r="H178" s="40"/>
      <c r="I178" s="40"/>
      <c r="J178" s="40"/>
      <c r="K178" s="40"/>
      <c r="L178" s="40"/>
      <c r="M178" s="65"/>
    </row>
    <row r="179" spans="6:13" s="65" customFormat="1" ht="21" customHeight="1">
      <c r="F179" s="326" t="str">
        <f ca="1">"Đà Nẵng, ngày"&amp;" "&amp;DAY(TODAY())&amp;" "&amp;"tháng"&amp;" "&amp;MONTH(TODAY())&amp;" "&amp;"năm"&amp;" "&amp;YEAR(TODAY())</f>
        <v>Đà Nẵng, ngày 21 tháng 8 năm 2015</v>
      </c>
      <c r="G179" s="326"/>
      <c r="H179" s="326"/>
      <c r="I179" s="326"/>
      <c r="J179" s="326"/>
      <c r="K179" s="326"/>
      <c r="L179" s="106"/>
      <c r="M179" s="68"/>
    </row>
    <row r="180" spans="1:13" s="68" customFormat="1" ht="21" customHeight="1">
      <c r="A180" s="66" t="s">
        <v>1987</v>
      </c>
      <c r="B180" s="66"/>
      <c r="C180" s="66"/>
      <c r="D180" s="66"/>
      <c r="E180" s="66"/>
      <c r="F180" s="66"/>
      <c r="G180" s="66"/>
      <c r="H180" s="66"/>
      <c r="I180" s="66"/>
      <c r="J180" s="67"/>
      <c r="K180" s="67"/>
      <c r="L180" s="67"/>
      <c r="M180" s="1"/>
    </row>
    <row r="183" spans="1:12" ht="16.5">
      <c r="A183" s="69"/>
      <c r="B183" s="69"/>
      <c r="C183" s="69"/>
      <c r="K183" s="39"/>
      <c r="L183" s="39"/>
    </row>
    <row r="185" ht="16.5">
      <c r="A185" s="3" t="s">
        <v>1981</v>
      </c>
    </row>
    <row r="190" spans="1:12" ht="25.5" customHeight="1">
      <c r="A190" s="51">
        <v>9</v>
      </c>
      <c r="B190" s="81">
        <v>2021123765</v>
      </c>
      <c r="C190" s="53" t="s">
        <v>2184</v>
      </c>
      <c r="D190" s="82" t="s">
        <v>1534</v>
      </c>
      <c r="E190" s="55">
        <v>34128</v>
      </c>
      <c r="F190" s="83" t="s">
        <v>2282</v>
      </c>
      <c r="G190" s="57">
        <v>80</v>
      </c>
      <c r="H190" s="57">
        <v>0</v>
      </c>
      <c r="I190" s="57"/>
      <c r="J190" s="51" t="str">
        <f>IF(G190&gt;=90,"X SẮC",IF(G190&gt;=80,"TỐT",IF(G190&gt;=70,"KHÁ",IF(G190&gt;=60,"TB KHÁ",IF(G190&gt;=50,"T. BÌNH",IF(G190&gt;=30,"YẾU","KÉM"))))))</f>
        <v>TỐT</v>
      </c>
      <c r="K190" s="31"/>
      <c r="L190" s="1" t="s">
        <v>2501</v>
      </c>
    </row>
    <row r="191" spans="1:12" ht="25.5" customHeight="1">
      <c r="A191" s="51">
        <v>25</v>
      </c>
      <c r="B191" s="81">
        <v>2021125815</v>
      </c>
      <c r="C191" s="53" t="s">
        <v>1631</v>
      </c>
      <c r="D191" s="82" t="s">
        <v>2194</v>
      </c>
      <c r="E191" s="55">
        <v>35307</v>
      </c>
      <c r="F191" s="83" t="s">
        <v>2282</v>
      </c>
      <c r="G191" s="57">
        <v>85</v>
      </c>
      <c r="H191" s="57">
        <v>0</v>
      </c>
      <c r="I191" s="57"/>
      <c r="J191" s="51" t="str">
        <f>IF(G191&gt;=90,"X SẮC",IF(G191&gt;=80,"TỐT",IF(G191&gt;=70,"KHÁ",IF(G191&gt;=60,"TB KHÁ",IF(G191&gt;=50,"T. BÌNH",IF(G191&gt;=30,"YẾU","KÉM"))))))</f>
        <v>TỐT</v>
      </c>
      <c r="K191" s="31"/>
      <c r="L191" s="1" t="s">
        <v>2502</v>
      </c>
    </row>
    <row r="192" spans="1:12" ht="25.5" customHeight="1">
      <c r="A192" s="51">
        <v>115</v>
      </c>
      <c r="B192" s="81">
        <v>2020124112</v>
      </c>
      <c r="C192" s="53" t="s">
        <v>2258</v>
      </c>
      <c r="D192" s="82" t="s">
        <v>2259</v>
      </c>
      <c r="E192" s="55">
        <v>35348</v>
      </c>
      <c r="F192" s="83" t="s">
        <v>2285</v>
      </c>
      <c r="G192" s="57">
        <v>78</v>
      </c>
      <c r="H192" s="57">
        <v>0</v>
      </c>
      <c r="I192" s="57">
        <f>(G192+H192)/2</f>
        <v>39</v>
      </c>
      <c r="J192" s="51" t="str">
        <f>IF(I192&gt;=90,"X SẮC",IF(I192&gt;=80,"TỐT",IF(I192&gt;=70,"KHÁ",IF(I192&gt;=60,"TB KHÁ",IF(I192&gt;=50,"T. BÌNH",IF(I192&gt;=30,"YẾU","KÉM"))))))</f>
        <v>YẾU</v>
      </c>
      <c r="K192" s="31"/>
      <c r="L192" s="1" t="s">
        <v>2527</v>
      </c>
    </row>
    <row r="193" spans="1:12" ht="25.5" customHeight="1">
      <c r="A193" s="51">
        <v>123</v>
      </c>
      <c r="B193" s="81">
        <v>2021124347</v>
      </c>
      <c r="C193" s="53" t="s">
        <v>2262</v>
      </c>
      <c r="D193" s="82" t="s">
        <v>1548</v>
      </c>
      <c r="E193" s="55">
        <v>35252</v>
      </c>
      <c r="F193" s="83" t="s">
        <v>2285</v>
      </c>
      <c r="G193" s="57">
        <v>70</v>
      </c>
      <c r="H193" s="57">
        <v>0</v>
      </c>
      <c r="I193" s="57">
        <f>(G193+H193)/2</f>
        <v>35</v>
      </c>
      <c r="J193" s="51" t="str">
        <f>IF(I193&gt;=90,"X SẮC",IF(I193&gt;=80,"TỐT",IF(I193&gt;=70,"KHÁ",IF(I193&gt;=60,"TB KHÁ",IF(I193&gt;=50,"T. BÌNH",IF(I193&gt;=30,"YẾU","KÉM"))))))</f>
        <v>YẾU</v>
      </c>
      <c r="K193" s="31"/>
      <c r="L193" s="1" t="s">
        <v>2528</v>
      </c>
    </row>
    <row r="194" spans="1:12" ht="25.5" customHeight="1">
      <c r="A194" s="51">
        <v>149</v>
      </c>
      <c r="B194" s="81">
        <v>2020437134</v>
      </c>
      <c r="C194" s="53" t="s">
        <v>783</v>
      </c>
      <c r="D194" s="82" t="s">
        <v>1533</v>
      </c>
      <c r="E194" s="55">
        <v>35348</v>
      </c>
      <c r="F194" s="83" t="s">
        <v>2286</v>
      </c>
      <c r="G194" s="57">
        <v>69</v>
      </c>
      <c r="H194" s="57">
        <v>0</v>
      </c>
      <c r="I194" s="57">
        <f>(G194+H194)/2</f>
        <v>34.5</v>
      </c>
      <c r="J194" s="51" t="str">
        <f>IF(I194&gt;=90,"X SẮC",IF(I194&gt;=80,"TỐT",IF(I194&gt;=70,"KHÁ",IF(I194&gt;=60,"TB KHÁ",IF(I194&gt;=50,"T. BÌNH",IF(I194&gt;=30,"YẾU","KÉM"))))))</f>
        <v>YẾU</v>
      </c>
      <c r="K194" s="31"/>
      <c r="L194" s="1" t="s">
        <v>2529</v>
      </c>
    </row>
  </sheetData>
  <sheetProtection/>
  <mergeCells count="12">
    <mergeCell ref="H168:J168"/>
    <mergeCell ref="A8:K8"/>
    <mergeCell ref="A9:K9"/>
    <mergeCell ref="C10:D10"/>
    <mergeCell ref="F179:K179"/>
    <mergeCell ref="A2:D2"/>
    <mergeCell ref="A3:D3"/>
    <mergeCell ref="E2:K2"/>
    <mergeCell ref="E3:K3"/>
    <mergeCell ref="A5:K5"/>
    <mergeCell ref="A6:K6"/>
    <mergeCell ref="A7:K7"/>
  </mergeCells>
  <conditionalFormatting sqref="G190:I194 G11:I166">
    <cfRule type="cellIs" priority="6" dxfId="0" operator="equal" stopIfTrue="1">
      <formula>0</formula>
    </cfRule>
  </conditionalFormatting>
  <conditionalFormatting sqref="B48:D48">
    <cfRule type="cellIs" priority="5" dxfId="18" operator="equal" stopIfTrue="1">
      <formula>0</formula>
    </cfRule>
  </conditionalFormatting>
  <printOptions/>
  <pageMargins left="0.48" right="0.15748031496062992" top="0.2755905511811024" bottom="0.35433070866141736" header="0.2362204724409449" footer="0.2362204724409449"/>
  <pageSetup horizontalDpi="600" verticalDpi="600" orientation="portrait" paperSize="9" r:id="rId4"/>
  <rowBreaks count="1" manualBreakCount="1">
    <brk id="18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Viet</dc:creator>
  <cp:keywords/>
  <dc:description/>
  <cp:lastModifiedBy>Admin</cp:lastModifiedBy>
  <cp:lastPrinted>2015-08-21T10:10:00Z</cp:lastPrinted>
  <dcterms:created xsi:type="dcterms:W3CDTF">2010-01-05T06:35:47Z</dcterms:created>
  <dcterms:modified xsi:type="dcterms:W3CDTF">2015-08-21T10:10:43Z</dcterms:modified>
  <cp:category/>
  <cp:version/>
  <cp:contentType/>
  <cp:contentStatus/>
</cp:coreProperties>
</file>