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K17PSU KKT2" sheetId="1" r:id="rId1"/>
  </sheets>
  <definedNames/>
  <calcPr fullCalcOnLoad="1"/>
</workbook>
</file>

<file path=xl/sharedStrings.xml><?xml version="1.0" encoding="utf-8"?>
<sst xmlns="http://schemas.openxmlformats.org/spreadsheetml/2006/main" count="140" uniqueCount="118">
  <si>
    <t>TT</t>
  </si>
  <si>
    <t>Độc Lập - Tự Do - Hạnh Phúc</t>
  </si>
  <si>
    <t>Điểm</t>
  </si>
  <si>
    <t>Xếp loại</t>
  </si>
  <si>
    <t>BỘ GIÁO DỤC &amp; ĐÀO TẠO</t>
  </si>
  <si>
    <t>CỘNG HOÀ XÃ HỘI CHỦ NGHĨA VIỆT NAM</t>
  </si>
  <si>
    <t>Họ &amp; Tên</t>
  </si>
  <si>
    <t>MSSV</t>
  </si>
  <si>
    <t>Nữ</t>
  </si>
  <si>
    <t>Đảng</t>
  </si>
  <si>
    <t>Đoàn</t>
  </si>
  <si>
    <t xml:space="preserve">Hội </t>
  </si>
  <si>
    <t>Ghi chú</t>
  </si>
  <si>
    <t>LỚP TRƯỞNG</t>
  </si>
  <si>
    <t>GIÁO VIÊN CHỦ NHIỆM</t>
  </si>
  <si>
    <t>TRƯỞNG KHOA</t>
  </si>
  <si>
    <t>BẢNG TỔNG HỢP KẾT QUẢ RÈN LUYỆN CỦA LỚP</t>
  </si>
  <si>
    <t>TỔNG HỢP TOÀN LỚP</t>
  </si>
  <si>
    <t>XUẤT SẮC</t>
  </si>
  <si>
    <t xml:space="preserve">TỐT </t>
  </si>
  <si>
    <t>KHÁ</t>
  </si>
  <si>
    <t>TB KHÁ</t>
  </si>
  <si>
    <t>T. BÌNH</t>
  </si>
  <si>
    <t xml:space="preserve">YẾU </t>
  </si>
  <si>
    <t>KÉM</t>
  </si>
  <si>
    <t>PHÂN LOẠI</t>
  </si>
  <si>
    <t>TỶ LỆ</t>
  </si>
  <si>
    <t>TRƯỜNG ĐẠI HỌC DUY TÂN</t>
  </si>
  <si>
    <t>SL</t>
  </si>
  <si>
    <t>Ngày …. tháng …..năm…….</t>
  </si>
  <si>
    <t>Ngày sinh</t>
  </si>
  <si>
    <t>KO Đ.GIÁ</t>
  </si>
  <si>
    <t>TỔNG</t>
  </si>
  <si>
    <t>x</t>
  </si>
  <si>
    <t>HỌC KỲ : I     NĂM HỌC : 2011- 2012</t>
  </si>
  <si>
    <t xml:space="preserve">  LỚP :  K17PSU KKT2  KHOA: ĐTQT</t>
  </si>
  <si>
    <t xml:space="preserve">NGUYỄN THỊ KHÁNH </t>
  </si>
  <si>
    <t>MỸ</t>
  </si>
  <si>
    <t xml:space="preserve">NGUYỄN THỊ Y </t>
  </si>
  <si>
    <t>NA</t>
  </si>
  <si>
    <t>TRẦN VĂN</t>
  </si>
  <si>
    <t>NGHĨA</t>
  </si>
  <si>
    <t>UÔNG NỮ MINH</t>
  </si>
  <si>
    <t>NGỌC</t>
  </si>
  <si>
    <t xml:space="preserve">PHẠM THỊ BÍCH </t>
  </si>
  <si>
    <t>ĐẶNG THÁI</t>
  </si>
  <si>
    <t>NHÂN</t>
  </si>
  <si>
    <t>ĐỖ VĂN</t>
  </si>
  <si>
    <t>NHẬT</t>
  </si>
  <si>
    <t xml:space="preserve">VŨ THỊ TÔ </t>
  </si>
  <si>
    <t>NI</t>
  </si>
  <si>
    <t>VÕ THỊ MINH</t>
  </si>
  <si>
    <t>PHƯỢNG</t>
  </si>
  <si>
    <t xml:space="preserve">NGUYỄN VĂN THÀNH </t>
  </si>
  <si>
    <t>QUANG</t>
  </si>
  <si>
    <t>TRẦN THỊ</t>
  </si>
  <si>
    <t>QUẾ</t>
  </si>
  <si>
    <t xml:space="preserve">TRẦN THỊ THÚY </t>
  </si>
  <si>
    <t>QUỲNH</t>
  </si>
  <si>
    <t>NGUYỄN THẾ</t>
  </si>
  <si>
    <t>SƠN</t>
  </si>
  <si>
    <t xml:space="preserve">NGUYỄN VĂN </t>
  </si>
  <si>
    <t>THÀNH</t>
  </si>
  <si>
    <t>NGUYỄN THỊ THẠCH</t>
  </si>
  <si>
    <t>THẢO</t>
  </si>
  <si>
    <t xml:space="preserve">NGUYỄN NGUYỄN MINH </t>
  </si>
  <si>
    <t>THƯ</t>
  </si>
  <si>
    <t>NGUYỄN THỊ THỦY</t>
  </si>
  <si>
    <t>TIÊN</t>
  </si>
  <si>
    <t>LÊ ĐỨC</t>
  </si>
  <si>
    <t>TIẾN</t>
  </si>
  <si>
    <t>TRỊNH ĐOAN</t>
  </si>
  <si>
    <t>TRANG</t>
  </si>
  <si>
    <t>NGUYỄN HƯƠNG</t>
  </si>
  <si>
    <t>TRINH</t>
  </si>
  <si>
    <t>LƯƠNG QUỐC</t>
  </si>
  <si>
    <t>TUẤN</t>
  </si>
  <si>
    <t xml:space="preserve">LÊ THỊ HỒNG </t>
  </si>
  <si>
    <t>LAN</t>
  </si>
  <si>
    <t xml:space="preserve">VÕ Y </t>
  </si>
  <si>
    <t xml:space="preserve">NGUYỄN UYÊN </t>
  </si>
  <si>
    <t xml:space="preserve">NGUYỄN THỊ </t>
  </si>
  <si>
    <t>HẠNH</t>
  </si>
  <si>
    <t>ĐOÀN NGỌC</t>
  </si>
  <si>
    <t>THẠCH</t>
  </si>
  <si>
    <t>BÙI THỊ NGỌC</t>
  </si>
  <si>
    <t>PHẠM THỊ DiỆU</t>
  </si>
  <si>
    <t>LINH</t>
  </si>
  <si>
    <t>24/07/1993</t>
  </si>
  <si>
    <t>27/09/1993</t>
  </si>
  <si>
    <t>21/11/1993</t>
  </si>
  <si>
    <t>03/06/1992</t>
  </si>
  <si>
    <t>13/03/1992</t>
  </si>
  <si>
    <t>19/10/1993</t>
  </si>
  <si>
    <t>19/04/1993</t>
  </si>
  <si>
    <t>01/12/1992</t>
  </si>
  <si>
    <t>10/01/1993</t>
  </si>
  <si>
    <t>05/09/1993</t>
  </si>
  <si>
    <t>30/08/1993</t>
  </si>
  <si>
    <t>04/04/1993</t>
  </si>
  <si>
    <t>17/09/1993</t>
  </si>
  <si>
    <t>02/03/1993</t>
  </si>
  <si>
    <t>01/11/1993</t>
  </si>
  <si>
    <t>26/05/1993</t>
  </si>
  <si>
    <t>01/02/1993</t>
  </si>
  <si>
    <t>04/12/1993</t>
  </si>
  <si>
    <t>26/10/1993</t>
  </si>
  <si>
    <t>15/08/1993</t>
  </si>
  <si>
    <t>14/12/1993</t>
  </si>
  <si>
    <t>14/8/1992</t>
  </si>
  <si>
    <t>21/12/1993</t>
  </si>
  <si>
    <t>13/5/1993</t>
  </si>
  <si>
    <t>13/4/1993</t>
  </si>
  <si>
    <t>15/2/1993</t>
  </si>
  <si>
    <t xml:space="preserve">NGUYỄN ĐỨC </t>
  </si>
  <si>
    <t>TÙNG</t>
  </si>
  <si>
    <t>Nghỉ học từ HKII</t>
  </si>
  <si>
    <t>Mới nghỉ học giữa kỳ II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</si>
</sst>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.0%"/>
  </numFmts>
  <fonts count="51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9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2" fontId="49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3" fontId="3" fillId="0" borderId="10" xfId="5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38100</xdr:rowOff>
    </xdr:from>
    <xdr:to>
      <xdr:col>12</xdr:col>
      <xdr:colOff>266700</xdr:colOff>
      <xdr:row>1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6810375" y="47625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PageLayoutView="0" workbookViewId="0" topLeftCell="A40">
      <selection activeCell="L23" sqref="L23"/>
    </sheetView>
  </sheetViews>
  <sheetFormatPr defaultColWidth="9.140625" defaultRowHeight="12.75"/>
  <cols>
    <col min="1" max="1" width="4.28125" style="1" customWidth="1"/>
    <col min="2" max="2" width="19.7109375" style="1" customWidth="1"/>
    <col min="3" max="4" width="9.140625" style="1" customWidth="1"/>
    <col min="5" max="5" width="11.28125" style="1" bestFit="1" customWidth="1"/>
    <col min="6" max="6" width="6.421875" style="17" customWidth="1"/>
    <col min="7" max="7" width="7.00390625" style="1" customWidth="1"/>
    <col min="8" max="9" width="7.28125" style="1" customWidth="1"/>
    <col min="10" max="10" width="7.7109375" style="1" customWidth="1"/>
    <col min="11" max="11" width="10.140625" style="1" customWidth="1"/>
    <col min="12" max="12" width="10.28125" style="1" customWidth="1"/>
    <col min="13" max="16384" width="9.140625" style="1" customWidth="1"/>
  </cols>
  <sheetData>
    <row r="2" spans="1:12" ht="16.5">
      <c r="A2" s="31" t="s">
        <v>4</v>
      </c>
      <c r="B2" s="31"/>
      <c r="C2" s="31"/>
      <c r="D2" s="32" t="s">
        <v>5</v>
      </c>
      <c r="E2" s="32"/>
      <c r="F2" s="32"/>
      <c r="G2" s="32"/>
      <c r="H2" s="32"/>
      <c r="I2" s="32"/>
      <c r="J2" s="32"/>
      <c r="K2" s="32"/>
      <c r="L2" s="32"/>
    </row>
    <row r="3" spans="1:12" ht="16.5">
      <c r="A3" s="33" t="s">
        <v>27</v>
      </c>
      <c r="B3" s="33"/>
      <c r="C3" s="33"/>
      <c r="D3" s="34" t="s">
        <v>1</v>
      </c>
      <c r="E3" s="34"/>
      <c r="F3" s="34"/>
      <c r="G3" s="34"/>
      <c r="H3" s="34"/>
      <c r="I3" s="34"/>
      <c r="J3" s="34"/>
      <c r="K3" s="34"/>
      <c r="L3" s="34"/>
    </row>
    <row r="4" spans="1:12" ht="16.5">
      <c r="A4" s="4"/>
      <c r="B4" s="4"/>
      <c r="C4" s="4"/>
      <c r="D4" s="4"/>
      <c r="E4" s="4"/>
      <c r="F4" s="16"/>
      <c r="G4" s="4"/>
      <c r="H4" s="4"/>
      <c r="I4" s="4"/>
      <c r="J4" s="4"/>
      <c r="K4" s="4"/>
      <c r="L4" s="4"/>
    </row>
    <row r="5" spans="1:12" ht="16.5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6.5">
      <c r="A6" s="32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6.5">
      <c r="A7" s="32" t="s">
        <v>35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2" customFormat="1" ht="16.5">
      <c r="A8" s="35" t="s">
        <v>0</v>
      </c>
      <c r="B8" s="35" t="s">
        <v>6</v>
      </c>
      <c r="C8" s="35"/>
      <c r="D8" s="35" t="s">
        <v>7</v>
      </c>
      <c r="E8" s="36" t="s">
        <v>30</v>
      </c>
      <c r="F8" s="35" t="s">
        <v>8</v>
      </c>
      <c r="G8" s="35" t="s">
        <v>9</v>
      </c>
      <c r="H8" s="35" t="s">
        <v>10</v>
      </c>
      <c r="I8" s="35" t="s">
        <v>11</v>
      </c>
      <c r="J8" s="35" t="s">
        <v>2</v>
      </c>
      <c r="K8" s="35" t="s">
        <v>3</v>
      </c>
      <c r="L8" s="35" t="s">
        <v>12</v>
      </c>
    </row>
    <row r="9" spans="1:12" s="2" customFormat="1" ht="16.5">
      <c r="A9" s="35"/>
      <c r="B9" s="35"/>
      <c r="C9" s="35"/>
      <c r="D9" s="35"/>
      <c r="E9" s="44"/>
      <c r="F9" s="35"/>
      <c r="G9" s="35"/>
      <c r="H9" s="35"/>
      <c r="I9" s="35"/>
      <c r="J9" s="35"/>
      <c r="K9" s="35"/>
      <c r="L9" s="35"/>
    </row>
    <row r="10" spans="1:12" ht="16.5">
      <c r="A10" s="5">
        <v>1</v>
      </c>
      <c r="B10" s="21" t="s">
        <v>85</v>
      </c>
      <c r="C10" s="19" t="s">
        <v>78</v>
      </c>
      <c r="D10" s="20">
        <v>172316814</v>
      </c>
      <c r="E10" s="28">
        <v>34223</v>
      </c>
      <c r="F10" s="5" t="s">
        <v>33</v>
      </c>
      <c r="G10" s="6"/>
      <c r="H10" s="6"/>
      <c r="I10" s="6"/>
      <c r="J10" s="6">
        <v>77</v>
      </c>
      <c r="K10" s="29" t="str">
        <f aca="true" t="shared" si="0" ref="K10:K38">IF(J10&gt;=90,"X.SẮC",IF(J10&gt;=80,"TỐT",IF(J10&gt;=70,"KHÁ",IF(J10&gt;=60,"TB KHÁ",IF(J10&gt;=50,"T.BÌNH",IF(J10&gt;=40,"YẾU","KÉM"))))))</f>
        <v>KHÁ</v>
      </c>
      <c r="L10" s="6"/>
    </row>
    <row r="11" spans="1:12" ht="16.5">
      <c r="A11" s="5">
        <v>2</v>
      </c>
      <c r="B11" s="21" t="s">
        <v>86</v>
      </c>
      <c r="C11" s="19" t="s">
        <v>87</v>
      </c>
      <c r="D11" s="20">
        <v>172316816</v>
      </c>
      <c r="E11" s="28" t="s">
        <v>113</v>
      </c>
      <c r="F11" s="5" t="s">
        <v>33</v>
      </c>
      <c r="G11" s="6"/>
      <c r="H11" s="6"/>
      <c r="I11" s="6"/>
      <c r="J11" s="6">
        <v>74</v>
      </c>
      <c r="K11" s="29" t="str">
        <f t="shared" si="0"/>
        <v>KHÁ</v>
      </c>
      <c r="L11" s="6"/>
    </row>
    <row r="12" spans="1:12" ht="16.5">
      <c r="A12" s="5">
        <v>3</v>
      </c>
      <c r="B12" s="18" t="s">
        <v>36</v>
      </c>
      <c r="C12" s="19" t="s">
        <v>37</v>
      </c>
      <c r="D12" s="20">
        <v>172316820</v>
      </c>
      <c r="E12" s="20" t="s">
        <v>88</v>
      </c>
      <c r="F12" s="5" t="s">
        <v>33</v>
      </c>
      <c r="G12" s="6"/>
      <c r="H12" s="6"/>
      <c r="I12" s="6"/>
      <c r="J12" s="6">
        <v>0</v>
      </c>
      <c r="K12" s="29" t="str">
        <f t="shared" si="0"/>
        <v>KÉM</v>
      </c>
      <c r="L12" s="6" t="s">
        <v>116</v>
      </c>
    </row>
    <row r="13" spans="1:12" ht="16.5">
      <c r="A13" s="5">
        <v>4</v>
      </c>
      <c r="B13" s="18" t="s">
        <v>38</v>
      </c>
      <c r="C13" s="19" t="s">
        <v>39</v>
      </c>
      <c r="D13" s="20">
        <v>172316821</v>
      </c>
      <c r="E13" s="20" t="s">
        <v>89</v>
      </c>
      <c r="F13" s="5" t="s">
        <v>33</v>
      </c>
      <c r="G13" s="6"/>
      <c r="H13" s="6"/>
      <c r="I13" s="6"/>
      <c r="J13" s="6">
        <v>91</v>
      </c>
      <c r="K13" s="29" t="str">
        <f t="shared" si="0"/>
        <v>X.SẮC</v>
      </c>
      <c r="L13" s="6"/>
    </row>
    <row r="14" spans="1:12" ht="16.5">
      <c r="A14" s="5">
        <v>5</v>
      </c>
      <c r="B14" s="18" t="s">
        <v>40</v>
      </c>
      <c r="C14" s="19" t="s">
        <v>41</v>
      </c>
      <c r="D14" s="20">
        <v>172316822</v>
      </c>
      <c r="E14" s="20" t="s">
        <v>90</v>
      </c>
      <c r="F14" s="5"/>
      <c r="G14" s="6"/>
      <c r="H14" s="6"/>
      <c r="I14" s="6"/>
      <c r="J14" s="6">
        <v>83</v>
      </c>
      <c r="K14" s="29" t="str">
        <f t="shared" si="0"/>
        <v>TỐT</v>
      </c>
      <c r="L14" s="6"/>
    </row>
    <row r="15" spans="1:12" ht="16.5">
      <c r="A15" s="5">
        <v>6</v>
      </c>
      <c r="B15" s="18" t="s">
        <v>42</v>
      </c>
      <c r="C15" s="19" t="s">
        <v>43</v>
      </c>
      <c r="D15" s="20">
        <v>172316823</v>
      </c>
      <c r="E15" s="20" t="s">
        <v>91</v>
      </c>
      <c r="F15" s="5" t="s">
        <v>33</v>
      </c>
      <c r="G15" s="6"/>
      <c r="H15" s="6"/>
      <c r="I15" s="6"/>
      <c r="J15" s="6">
        <v>67</v>
      </c>
      <c r="K15" s="29" t="str">
        <f t="shared" si="0"/>
        <v>TB KHÁ</v>
      </c>
      <c r="L15" s="6"/>
    </row>
    <row r="16" spans="1:12" ht="16.5">
      <c r="A16" s="5">
        <v>7</v>
      </c>
      <c r="B16" s="18" t="s">
        <v>44</v>
      </c>
      <c r="C16" s="19" t="s">
        <v>43</v>
      </c>
      <c r="D16" s="20">
        <v>172316824</v>
      </c>
      <c r="E16" s="20" t="s">
        <v>92</v>
      </c>
      <c r="F16" s="5" t="s">
        <v>33</v>
      </c>
      <c r="G16" s="6"/>
      <c r="H16" s="6"/>
      <c r="I16" s="6"/>
      <c r="J16" s="6">
        <v>93</v>
      </c>
      <c r="K16" s="29" t="str">
        <f t="shared" si="0"/>
        <v>X.SẮC</v>
      </c>
      <c r="L16" s="6"/>
    </row>
    <row r="17" spans="1:12" ht="16.5">
      <c r="A17" s="5">
        <v>8</v>
      </c>
      <c r="B17" s="18" t="s">
        <v>45</v>
      </c>
      <c r="C17" s="19" t="s">
        <v>46</v>
      </c>
      <c r="D17" s="20">
        <v>172316825</v>
      </c>
      <c r="E17" s="20" t="s">
        <v>93</v>
      </c>
      <c r="F17" s="5"/>
      <c r="G17" s="6"/>
      <c r="H17" s="6"/>
      <c r="I17" s="6"/>
      <c r="J17" s="6">
        <v>90</v>
      </c>
      <c r="K17" s="29" t="str">
        <f t="shared" si="0"/>
        <v>X.SẮC</v>
      </c>
      <c r="L17" s="6"/>
    </row>
    <row r="18" spans="1:12" ht="16.5">
      <c r="A18" s="5">
        <v>9</v>
      </c>
      <c r="B18" s="18" t="s">
        <v>47</v>
      </c>
      <c r="C18" s="19" t="s">
        <v>48</v>
      </c>
      <c r="D18" s="20">
        <v>172316826</v>
      </c>
      <c r="E18" s="20" t="s">
        <v>94</v>
      </c>
      <c r="F18" s="5"/>
      <c r="G18" s="6"/>
      <c r="H18" s="6"/>
      <c r="I18" s="6"/>
      <c r="J18" s="6">
        <v>88</v>
      </c>
      <c r="K18" s="29" t="str">
        <f t="shared" si="0"/>
        <v>TỐT</v>
      </c>
      <c r="L18" s="6"/>
    </row>
    <row r="19" spans="1:12" ht="16.5">
      <c r="A19" s="5">
        <v>10</v>
      </c>
      <c r="B19" s="18" t="s">
        <v>49</v>
      </c>
      <c r="C19" s="19" t="s">
        <v>50</v>
      </c>
      <c r="D19" s="20">
        <v>172316827</v>
      </c>
      <c r="E19" s="20" t="s">
        <v>95</v>
      </c>
      <c r="F19" s="5" t="s">
        <v>33</v>
      </c>
      <c r="G19" s="6"/>
      <c r="H19" s="6"/>
      <c r="I19" s="6"/>
      <c r="J19" s="6">
        <v>99</v>
      </c>
      <c r="K19" s="29" t="str">
        <f t="shared" si="0"/>
        <v>X.SẮC</v>
      </c>
      <c r="L19" s="6"/>
    </row>
    <row r="20" spans="1:12" ht="16.5">
      <c r="A20" s="5">
        <v>11</v>
      </c>
      <c r="B20" s="18" t="s">
        <v>51</v>
      </c>
      <c r="C20" s="19" t="s">
        <v>52</v>
      </c>
      <c r="D20" s="20">
        <v>172316828</v>
      </c>
      <c r="E20" s="20" t="s">
        <v>96</v>
      </c>
      <c r="F20" s="5" t="s">
        <v>33</v>
      </c>
      <c r="G20" s="6"/>
      <c r="H20" s="6"/>
      <c r="I20" s="6"/>
      <c r="J20" s="6">
        <v>93</v>
      </c>
      <c r="K20" s="29" t="str">
        <f t="shared" si="0"/>
        <v>X.SẮC</v>
      </c>
      <c r="L20" s="6"/>
    </row>
    <row r="21" spans="1:12" ht="16.5">
      <c r="A21" s="5">
        <v>12</v>
      </c>
      <c r="B21" s="18" t="s">
        <v>53</v>
      </c>
      <c r="C21" s="19" t="s">
        <v>54</v>
      </c>
      <c r="D21" s="20">
        <v>172316829</v>
      </c>
      <c r="E21" s="20" t="s">
        <v>97</v>
      </c>
      <c r="F21" s="5"/>
      <c r="G21" s="6"/>
      <c r="H21" s="6"/>
      <c r="I21" s="6"/>
      <c r="J21" s="6">
        <v>95</v>
      </c>
      <c r="K21" s="29" t="str">
        <f t="shared" si="0"/>
        <v>X.SẮC</v>
      </c>
      <c r="L21" s="6"/>
    </row>
    <row r="22" spans="1:12" ht="16.5">
      <c r="A22" s="5">
        <v>13</v>
      </c>
      <c r="B22" s="21" t="s">
        <v>55</v>
      </c>
      <c r="C22" s="19" t="s">
        <v>56</v>
      </c>
      <c r="D22" s="20">
        <v>172316830</v>
      </c>
      <c r="E22" s="20" t="s">
        <v>98</v>
      </c>
      <c r="F22" s="5" t="s">
        <v>33</v>
      </c>
      <c r="G22" s="6"/>
      <c r="H22" s="6"/>
      <c r="I22" s="6"/>
      <c r="J22" s="6">
        <v>0</v>
      </c>
      <c r="K22" s="29" t="str">
        <f t="shared" si="0"/>
        <v>KÉM</v>
      </c>
      <c r="L22" s="6" t="s">
        <v>117</v>
      </c>
    </row>
    <row r="23" spans="1:12" ht="16.5">
      <c r="A23" s="5">
        <v>14</v>
      </c>
      <c r="B23" s="21" t="s">
        <v>57</v>
      </c>
      <c r="C23" s="19" t="s">
        <v>58</v>
      </c>
      <c r="D23" s="20">
        <v>172316831</v>
      </c>
      <c r="E23" s="20" t="s">
        <v>99</v>
      </c>
      <c r="F23" s="5" t="s">
        <v>33</v>
      </c>
      <c r="G23" s="6"/>
      <c r="H23" s="6"/>
      <c r="I23" s="6"/>
      <c r="J23" s="6">
        <v>97</v>
      </c>
      <c r="K23" s="29" t="str">
        <f t="shared" si="0"/>
        <v>X.SẮC</v>
      </c>
      <c r="L23" s="6"/>
    </row>
    <row r="24" spans="1:12" ht="16.5">
      <c r="A24" s="5">
        <v>15</v>
      </c>
      <c r="B24" s="21" t="s">
        <v>59</v>
      </c>
      <c r="C24" s="19" t="s">
        <v>60</v>
      </c>
      <c r="D24" s="20">
        <v>172316832</v>
      </c>
      <c r="E24" s="20" t="s">
        <v>100</v>
      </c>
      <c r="F24" s="5"/>
      <c r="G24" s="6"/>
      <c r="H24" s="6"/>
      <c r="I24" s="6"/>
      <c r="J24" s="6">
        <v>94</v>
      </c>
      <c r="K24" s="29" t="str">
        <f t="shared" si="0"/>
        <v>X.SẮC</v>
      </c>
      <c r="L24" s="6"/>
    </row>
    <row r="25" spans="1:12" ht="16.5">
      <c r="A25" s="5">
        <v>16</v>
      </c>
      <c r="B25" s="21" t="s">
        <v>61</v>
      </c>
      <c r="C25" s="19" t="s">
        <v>62</v>
      </c>
      <c r="D25" s="20">
        <v>172316833</v>
      </c>
      <c r="E25" s="20" t="s">
        <v>101</v>
      </c>
      <c r="F25" s="5"/>
      <c r="G25" s="6"/>
      <c r="H25" s="6"/>
      <c r="I25" s="6"/>
      <c r="J25" s="6">
        <v>94</v>
      </c>
      <c r="K25" s="29" t="str">
        <f t="shared" si="0"/>
        <v>X.SẮC</v>
      </c>
      <c r="L25" s="6"/>
    </row>
    <row r="26" spans="1:12" ht="16.5">
      <c r="A26" s="5">
        <v>17</v>
      </c>
      <c r="B26" s="21" t="s">
        <v>63</v>
      </c>
      <c r="C26" s="19" t="s">
        <v>64</v>
      </c>
      <c r="D26" s="20">
        <v>172316834</v>
      </c>
      <c r="E26" s="20" t="s">
        <v>102</v>
      </c>
      <c r="F26" s="5" t="s">
        <v>33</v>
      </c>
      <c r="G26" s="6"/>
      <c r="H26" s="6"/>
      <c r="I26" s="6"/>
      <c r="J26" s="6">
        <v>76</v>
      </c>
      <c r="K26" s="29" t="str">
        <f t="shared" si="0"/>
        <v>KHÁ</v>
      </c>
      <c r="L26" s="6"/>
    </row>
    <row r="27" spans="1:12" ht="16.5">
      <c r="A27" s="5">
        <v>18</v>
      </c>
      <c r="B27" s="21" t="s">
        <v>65</v>
      </c>
      <c r="C27" s="19" t="s">
        <v>66</v>
      </c>
      <c r="D27" s="20">
        <v>172316835</v>
      </c>
      <c r="E27" s="20" t="s">
        <v>103</v>
      </c>
      <c r="F27" s="5" t="s">
        <v>33</v>
      </c>
      <c r="G27" s="6"/>
      <c r="H27" s="6"/>
      <c r="I27" s="6"/>
      <c r="J27" s="6">
        <v>99</v>
      </c>
      <c r="K27" s="29" t="str">
        <f t="shared" si="0"/>
        <v>X.SẮC</v>
      </c>
      <c r="L27" s="6"/>
    </row>
    <row r="28" spans="1:12" ht="16.5">
      <c r="A28" s="5">
        <v>19</v>
      </c>
      <c r="B28" s="21" t="s">
        <v>67</v>
      </c>
      <c r="C28" s="19" t="s">
        <v>68</v>
      </c>
      <c r="D28" s="20">
        <v>172316836</v>
      </c>
      <c r="E28" s="20" t="s">
        <v>104</v>
      </c>
      <c r="F28" s="5" t="s">
        <v>33</v>
      </c>
      <c r="G28" s="6"/>
      <c r="H28" s="6"/>
      <c r="I28" s="6"/>
      <c r="J28" s="6">
        <v>75</v>
      </c>
      <c r="K28" s="29" t="str">
        <f t="shared" si="0"/>
        <v>KHÁ</v>
      </c>
      <c r="L28" s="6"/>
    </row>
    <row r="29" spans="1:12" ht="16.5">
      <c r="A29" s="5">
        <v>20</v>
      </c>
      <c r="B29" s="21" t="s">
        <v>69</v>
      </c>
      <c r="C29" s="19" t="s">
        <v>70</v>
      </c>
      <c r="D29" s="20">
        <v>172316837</v>
      </c>
      <c r="E29" s="20" t="s">
        <v>105</v>
      </c>
      <c r="F29" s="5"/>
      <c r="G29" s="6"/>
      <c r="H29" s="6"/>
      <c r="I29" s="6"/>
      <c r="J29" s="6">
        <v>84</v>
      </c>
      <c r="K29" s="29" t="str">
        <f t="shared" si="0"/>
        <v>TỐT</v>
      </c>
      <c r="L29" s="6"/>
    </row>
    <row r="30" spans="1:12" ht="16.5">
      <c r="A30" s="5">
        <v>21</v>
      </c>
      <c r="B30" s="21" t="s">
        <v>71</v>
      </c>
      <c r="C30" s="19" t="s">
        <v>72</v>
      </c>
      <c r="D30" s="20">
        <v>172316838</v>
      </c>
      <c r="E30" s="20" t="s">
        <v>106</v>
      </c>
      <c r="F30" s="5" t="s">
        <v>33</v>
      </c>
      <c r="G30" s="6"/>
      <c r="H30" s="6"/>
      <c r="I30" s="6"/>
      <c r="J30" s="6">
        <v>80</v>
      </c>
      <c r="K30" s="29" t="str">
        <f t="shared" si="0"/>
        <v>TỐT</v>
      </c>
      <c r="L30" s="6"/>
    </row>
    <row r="31" spans="1:12" ht="16.5">
      <c r="A31" s="5">
        <v>22</v>
      </c>
      <c r="B31" s="21" t="s">
        <v>73</v>
      </c>
      <c r="C31" s="19" t="s">
        <v>74</v>
      </c>
      <c r="D31" s="20">
        <v>172316840</v>
      </c>
      <c r="E31" s="20" t="s">
        <v>107</v>
      </c>
      <c r="F31" s="5" t="s">
        <v>33</v>
      </c>
      <c r="G31" s="6"/>
      <c r="H31" s="6"/>
      <c r="I31" s="6"/>
      <c r="J31" s="6">
        <v>100</v>
      </c>
      <c r="K31" s="29" t="str">
        <f t="shared" si="0"/>
        <v>X.SẮC</v>
      </c>
      <c r="L31" s="6"/>
    </row>
    <row r="32" spans="1:12" ht="16.5">
      <c r="A32" s="5">
        <v>23</v>
      </c>
      <c r="B32" s="21" t="s">
        <v>75</v>
      </c>
      <c r="C32" s="19" t="s">
        <v>76</v>
      </c>
      <c r="D32" s="20">
        <v>172316841</v>
      </c>
      <c r="E32" s="20" t="s">
        <v>108</v>
      </c>
      <c r="F32" s="5"/>
      <c r="G32" s="6"/>
      <c r="H32" s="6"/>
      <c r="I32" s="6"/>
      <c r="J32" s="6">
        <v>80</v>
      </c>
      <c r="K32" s="29" t="str">
        <f t="shared" si="0"/>
        <v>TỐT</v>
      </c>
      <c r="L32" s="6"/>
    </row>
    <row r="33" spans="1:12" ht="16.5">
      <c r="A33" s="5">
        <v>24</v>
      </c>
      <c r="B33" s="21" t="s">
        <v>77</v>
      </c>
      <c r="C33" s="19" t="s">
        <v>78</v>
      </c>
      <c r="D33" s="20">
        <v>172317814</v>
      </c>
      <c r="E33" s="20" t="s">
        <v>109</v>
      </c>
      <c r="F33" s="5" t="s">
        <v>33</v>
      </c>
      <c r="G33" s="6"/>
      <c r="H33" s="6"/>
      <c r="I33" s="6"/>
      <c r="J33" s="6">
        <v>90</v>
      </c>
      <c r="K33" s="29" t="str">
        <f t="shared" si="0"/>
        <v>X.SẮC</v>
      </c>
      <c r="L33" s="6"/>
    </row>
    <row r="34" spans="1:12" ht="16.5">
      <c r="A34" s="5">
        <v>25</v>
      </c>
      <c r="B34" s="21" t="s">
        <v>79</v>
      </c>
      <c r="C34" s="19" t="s">
        <v>64</v>
      </c>
      <c r="D34" s="20">
        <v>172317818</v>
      </c>
      <c r="E34" s="28">
        <v>34130</v>
      </c>
      <c r="F34" s="5" t="s">
        <v>33</v>
      </c>
      <c r="G34" s="6"/>
      <c r="H34" s="6"/>
      <c r="I34" s="6"/>
      <c r="J34" s="6">
        <v>63</v>
      </c>
      <c r="K34" s="29" t="str">
        <f t="shared" si="0"/>
        <v>TB KHÁ</v>
      </c>
      <c r="L34" s="6"/>
    </row>
    <row r="35" spans="1:12" ht="16.5">
      <c r="A35" s="5">
        <v>26</v>
      </c>
      <c r="B35" s="21" t="s">
        <v>80</v>
      </c>
      <c r="C35" s="19" t="s">
        <v>74</v>
      </c>
      <c r="D35" s="20">
        <v>172318870</v>
      </c>
      <c r="E35" s="20" t="s">
        <v>110</v>
      </c>
      <c r="F35" s="5" t="s">
        <v>33</v>
      </c>
      <c r="G35" s="6"/>
      <c r="H35" s="6"/>
      <c r="I35" s="6"/>
      <c r="J35" s="6">
        <v>99</v>
      </c>
      <c r="K35" s="29" t="str">
        <f t="shared" si="0"/>
        <v>X.SẮC</v>
      </c>
      <c r="L35" s="6"/>
    </row>
    <row r="36" spans="1:12" ht="16.5">
      <c r="A36" s="5">
        <v>27</v>
      </c>
      <c r="B36" s="22" t="s">
        <v>83</v>
      </c>
      <c r="C36" s="23" t="s">
        <v>84</v>
      </c>
      <c r="D36" s="26">
        <v>172318872</v>
      </c>
      <c r="E36" s="26" t="s">
        <v>112</v>
      </c>
      <c r="F36" s="5"/>
      <c r="G36" s="6"/>
      <c r="H36" s="6"/>
      <c r="I36" s="6"/>
      <c r="J36" s="6">
        <v>94</v>
      </c>
      <c r="K36" s="29" t="str">
        <f t="shared" si="0"/>
        <v>X.SẮC</v>
      </c>
      <c r="L36" s="6"/>
    </row>
    <row r="37" spans="1:12" ht="16.5">
      <c r="A37" s="5">
        <v>28</v>
      </c>
      <c r="B37" s="24" t="s">
        <v>81</v>
      </c>
      <c r="C37" s="25" t="s">
        <v>82</v>
      </c>
      <c r="D37" s="27">
        <v>172318873</v>
      </c>
      <c r="E37" s="27" t="s">
        <v>111</v>
      </c>
      <c r="F37" s="5" t="s">
        <v>33</v>
      </c>
      <c r="G37" s="6"/>
      <c r="H37" s="6"/>
      <c r="I37" s="6"/>
      <c r="J37" s="6">
        <v>97</v>
      </c>
      <c r="K37" s="29" t="str">
        <f t="shared" si="0"/>
        <v>X.SẮC</v>
      </c>
      <c r="L37" s="6"/>
    </row>
    <row r="38" spans="1:12" ht="16.5">
      <c r="A38" s="5">
        <v>29</v>
      </c>
      <c r="B38" s="24" t="s">
        <v>114</v>
      </c>
      <c r="C38" s="25" t="s">
        <v>115</v>
      </c>
      <c r="D38" s="6"/>
      <c r="E38" s="6"/>
      <c r="F38" s="5"/>
      <c r="G38" s="6"/>
      <c r="H38" s="6"/>
      <c r="I38" s="6"/>
      <c r="J38" s="6">
        <v>63</v>
      </c>
      <c r="K38" s="29" t="str">
        <f t="shared" si="0"/>
        <v>TB KHÁ</v>
      </c>
      <c r="L38" s="6"/>
    </row>
    <row r="39" spans="1:12" ht="11.25" customHeight="1">
      <c r="A39" s="8"/>
      <c r="B39" s="7"/>
      <c r="C39" s="7"/>
      <c r="D39" s="7"/>
      <c r="E39" s="7"/>
      <c r="F39" s="8"/>
      <c r="G39" s="7"/>
      <c r="H39" s="7"/>
      <c r="I39" s="7"/>
      <c r="J39" s="7"/>
      <c r="K39" s="7"/>
      <c r="L39" s="7"/>
    </row>
    <row r="40" spans="1:12" ht="16.5">
      <c r="A40" s="8"/>
      <c r="B40" s="7"/>
      <c r="C40" s="7"/>
      <c r="D40" s="7"/>
      <c r="E40" s="7"/>
      <c r="F40" s="8"/>
      <c r="G40" s="7"/>
      <c r="H40" s="7"/>
      <c r="I40" s="38" t="s">
        <v>17</v>
      </c>
      <c r="J40" s="38"/>
      <c r="K40" s="38"/>
      <c r="L40" s="38"/>
    </row>
    <row r="41" spans="1:12" ht="16.5">
      <c r="A41" s="8"/>
      <c r="B41" s="7"/>
      <c r="C41" s="7"/>
      <c r="D41" s="7"/>
      <c r="E41" s="7"/>
      <c r="F41" s="8"/>
      <c r="G41" s="7"/>
      <c r="H41" s="7"/>
      <c r="I41" s="38" t="s">
        <v>25</v>
      </c>
      <c r="J41" s="38"/>
      <c r="K41" s="12" t="s">
        <v>28</v>
      </c>
      <c r="L41" s="12" t="s">
        <v>26</v>
      </c>
    </row>
    <row r="42" spans="1:12" ht="16.5" customHeight="1">
      <c r="A42" s="8"/>
      <c r="B42" s="7"/>
      <c r="C42" s="7"/>
      <c r="D42" s="7"/>
      <c r="E42" s="7"/>
      <c r="F42" s="8"/>
      <c r="G42" s="7"/>
      <c r="H42" s="7"/>
      <c r="I42" s="39" t="s">
        <v>18</v>
      </c>
      <c r="J42" s="39"/>
      <c r="K42" s="3">
        <f>COUNTIF($K$10:$K$37,"X.SẮC")</f>
        <v>15</v>
      </c>
      <c r="L42" s="30">
        <f>K42/$K$50</f>
        <v>0.5357142857142857</v>
      </c>
    </row>
    <row r="43" spans="1:12" ht="16.5" customHeight="1">
      <c r="A43" s="8"/>
      <c r="B43" s="7"/>
      <c r="C43" s="7"/>
      <c r="D43" s="7"/>
      <c r="E43" s="7"/>
      <c r="F43" s="8"/>
      <c r="G43" s="7"/>
      <c r="H43" s="7"/>
      <c r="I43" s="39" t="s">
        <v>19</v>
      </c>
      <c r="J43" s="39"/>
      <c r="K43" s="3">
        <f>COUNTIF($K$10:$K$37,"TỐT")</f>
        <v>5</v>
      </c>
      <c r="L43" s="30">
        <f aca="true" t="shared" si="1" ref="L43:L50">K43/$K$50</f>
        <v>0.17857142857142858</v>
      </c>
    </row>
    <row r="44" spans="1:12" ht="16.5" customHeight="1">
      <c r="A44" s="8"/>
      <c r="B44" s="7"/>
      <c r="C44" s="7"/>
      <c r="D44" s="7"/>
      <c r="E44" s="7"/>
      <c r="F44" s="8"/>
      <c r="G44" s="7"/>
      <c r="H44" s="7"/>
      <c r="I44" s="39" t="s">
        <v>20</v>
      </c>
      <c r="J44" s="39"/>
      <c r="K44" s="3">
        <f>COUNTIF($K$10:$K$37,"KHÁ")</f>
        <v>4</v>
      </c>
      <c r="L44" s="30">
        <f t="shared" si="1"/>
        <v>0.14285714285714285</v>
      </c>
    </row>
    <row r="45" spans="1:12" ht="16.5" customHeight="1">
      <c r="A45" s="8"/>
      <c r="B45" s="7"/>
      <c r="C45" s="7"/>
      <c r="D45" s="7"/>
      <c r="E45" s="7"/>
      <c r="F45" s="8"/>
      <c r="G45" s="7"/>
      <c r="H45" s="7"/>
      <c r="I45" s="13" t="s">
        <v>21</v>
      </c>
      <c r="J45" s="13"/>
      <c r="K45" s="3">
        <f>COUNTIF($K$10:$K$37,"TB KHÁ")</f>
        <v>2</v>
      </c>
      <c r="L45" s="30">
        <f t="shared" si="1"/>
        <v>0.07142857142857142</v>
      </c>
    </row>
    <row r="46" spans="1:12" ht="16.5" customHeight="1">
      <c r="A46" s="8"/>
      <c r="B46" s="7"/>
      <c r="C46" s="7"/>
      <c r="D46" s="7"/>
      <c r="E46" s="7"/>
      <c r="F46" s="8"/>
      <c r="G46" s="7"/>
      <c r="H46" s="7"/>
      <c r="I46" s="39" t="s">
        <v>22</v>
      </c>
      <c r="J46" s="39"/>
      <c r="K46" s="3">
        <f>COUNTIF($K$10:$K$38,"T.BÌNH")</f>
        <v>0</v>
      </c>
      <c r="L46" s="30">
        <f t="shared" si="1"/>
        <v>0</v>
      </c>
    </row>
    <row r="47" spans="1:12" ht="16.5" customHeight="1">
      <c r="A47" s="8"/>
      <c r="B47" s="7"/>
      <c r="C47" s="7"/>
      <c r="D47" s="7"/>
      <c r="E47" s="7"/>
      <c r="F47" s="8"/>
      <c r="G47" s="7"/>
      <c r="H47" s="7"/>
      <c r="I47" s="39" t="s">
        <v>23</v>
      </c>
      <c r="J47" s="39"/>
      <c r="K47" s="3">
        <f>COUNTIF($K$10:$K$38,"YẾU")</f>
        <v>0</v>
      </c>
      <c r="L47" s="30">
        <f t="shared" si="1"/>
        <v>0</v>
      </c>
    </row>
    <row r="48" spans="1:12" ht="16.5" customHeight="1">
      <c r="A48" s="8"/>
      <c r="B48" s="7"/>
      <c r="C48" s="7"/>
      <c r="D48" s="7"/>
      <c r="E48" s="7"/>
      <c r="F48" s="8"/>
      <c r="G48" s="7"/>
      <c r="H48" s="7"/>
      <c r="I48" s="39" t="s">
        <v>24</v>
      </c>
      <c r="J48" s="39"/>
      <c r="K48" s="3">
        <f>COUNTIF($K$10:$K$38,"KÉM")</f>
        <v>2</v>
      </c>
      <c r="L48" s="30">
        <f t="shared" si="1"/>
        <v>0.07142857142857142</v>
      </c>
    </row>
    <row r="49" spans="1:12" ht="16.5" customHeight="1">
      <c r="A49" s="8"/>
      <c r="B49" s="7"/>
      <c r="C49" s="7"/>
      <c r="D49" s="7"/>
      <c r="E49" s="7"/>
      <c r="F49" s="8"/>
      <c r="G49" s="7"/>
      <c r="H49" s="7"/>
      <c r="I49" s="40" t="s">
        <v>31</v>
      </c>
      <c r="J49" s="41"/>
      <c r="K49" s="3">
        <f>COUNTIF($K$10:$K$38,"KĐG")</f>
        <v>0</v>
      </c>
      <c r="L49" s="30">
        <f t="shared" si="1"/>
        <v>0</v>
      </c>
    </row>
    <row r="50" spans="1:12" ht="16.5" customHeight="1">
      <c r="A50" s="8"/>
      <c r="B50" s="7"/>
      <c r="C50" s="7"/>
      <c r="D50" s="7"/>
      <c r="E50" s="7"/>
      <c r="F50" s="8"/>
      <c r="G50" s="7"/>
      <c r="H50" s="7"/>
      <c r="I50" s="42" t="s">
        <v>32</v>
      </c>
      <c r="J50" s="43"/>
      <c r="K50" s="3">
        <f>SUM(K42:K49)</f>
        <v>28</v>
      </c>
      <c r="L50" s="30">
        <f t="shared" si="1"/>
        <v>1</v>
      </c>
    </row>
    <row r="51" spans="1:12" s="2" customFormat="1" ht="16.5">
      <c r="A51" s="37" t="s">
        <v>29</v>
      </c>
      <c r="B51" s="37"/>
      <c r="C51" s="37"/>
      <c r="D51" s="37"/>
      <c r="E51" s="15"/>
      <c r="F51" s="14"/>
      <c r="G51" s="10"/>
      <c r="H51" s="10"/>
      <c r="I51" s="10"/>
      <c r="J51" s="9"/>
      <c r="K51" s="9"/>
      <c r="L51" s="9"/>
    </row>
    <row r="52" spans="1:12" s="11" customFormat="1" ht="15">
      <c r="A52" s="33" t="s">
        <v>13</v>
      </c>
      <c r="B52" s="33"/>
      <c r="C52" s="33" t="s">
        <v>14</v>
      </c>
      <c r="D52" s="33"/>
      <c r="E52" s="33"/>
      <c r="F52" s="33"/>
      <c r="G52" s="33"/>
      <c r="H52" s="33" t="s">
        <v>15</v>
      </c>
      <c r="I52" s="33"/>
      <c r="J52" s="33"/>
      <c r="K52" s="33"/>
      <c r="L52" s="33"/>
    </row>
    <row r="53" spans="1:12" ht="16.5">
      <c r="A53" s="8"/>
      <c r="B53" s="7"/>
      <c r="C53" s="7"/>
      <c r="D53" s="7"/>
      <c r="E53" s="7"/>
      <c r="F53" s="8"/>
      <c r="G53" s="7"/>
      <c r="H53" s="7"/>
      <c r="I53" s="7"/>
      <c r="J53" s="7"/>
      <c r="K53" s="7"/>
      <c r="L53" s="7"/>
    </row>
  </sheetData>
  <sheetProtection/>
  <mergeCells count="32">
    <mergeCell ref="A51:D51"/>
    <mergeCell ref="A52:B52"/>
    <mergeCell ref="C52:G52"/>
    <mergeCell ref="H52:L52"/>
    <mergeCell ref="I44:J44"/>
    <mergeCell ref="J8:J9"/>
    <mergeCell ref="K8:K9"/>
    <mergeCell ref="I48:J48"/>
    <mergeCell ref="I49:J49"/>
    <mergeCell ref="I50:J50"/>
    <mergeCell ref="I8:I9"/>
    <mergeCell ref="L8:L9"/>
    <mergeCell ref="I40:L40"/>
    <mergeCell ref="I41:J41"/>
    <mergeCell ref="I42:J42"/>
    <mergeCell ref="I43:J43"/>
    <mergeCell ref="A8:A9"/>
    <mergeCell ref="B8:C9"/>
    <mergeCell ref="D8:D9"/>
    <mergeCell ref="F8:F9"/>
    <mergeCell ref="G8:G9"/>
    <mergeCell ref="H8:H9"/>
    <mergeCell ref="I47:J47"/>
    <mergeCell ref="E8:E9"/>
    <mergeCell ref="A2:C2"/>
    <mergeCell ref="D2:L2"/>
    <mergeCell ref="A3:C3"/>
    <mergeCell ref="D3:L3"/>
    <mergeCell ref="I46:J46"/>
    <mergeCell ref="A5:L5"/>
    <mergeCell ref="A6:L6"/>
    <mergeCell ref="A7:L7"/>
  </mergeCells>
  <printOptions/>
  <pageMargins left="0.75" right="0.17" top="0.39" bottom="0.23" header="0.36" footer="0.2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 _ 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Son</dc:creator>
  <cp:keywords/>
  <dc:description/>
  <cp:lastModifiedBy>Doan Thi Thuy Hai</cp:lastModifiedBy>
  <cp:lastPrinted>2010-06-10T02:45:47Z</cp:lastPrinted>
  <dcterms:created xsi:type="dcterms:W3CDTF">2008-02-19T06:41:58Z</dcterms:created>
  <dcterms:modified xsi:type="dcterms:W3CDTF">2012-08-15T08:14:52Z</dcterms:modified>
  <cp:category/>
  <cp:version/>
  <cp:contentType/>
  <cp:contentStatus/>
</cp:coreProperties>
</file>